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codeName="ThisWorkbook"/>
  <mc:AlternateContent xmlns:mc="http://schemas.openxmlformats.org/markup-compatibility/2006">
    <mc:Choice Requires="x15">
      <x15ac:absPath xmlns:x15ac="http://schemas.microsoft.com/office/spreadsheetml/2010/11/ac" url="/Users/reenajacobs/Documents/"/>
    </mc:Choice>
  </mc:AlternateContent>
  <bookViews>
    <workbookView xWindow="1260" yWindow="460" windowWidth="24960" windowHeight="14820" tabRatio="500"/>
  </bookViews>
  <sheets>
    <sheet name="Instructions" sheetId="8" r:id="rId1"/>
    <sheet name="Summary" sheetId="3" r:id="rId2"/>
    <sheet name="BS" sheetId="2" r:id="rId3"/>
    <sheet name="P&amp;L" sheetId="4" r:id="rId4"/>
    <sheet name="Loans" sheetId="6" r:id="rId5"/>
    <sheet name="CF" sheetId="5" r:id="rId6"/>
    <sheet name="Am" sheetId="7" r:id="rId7"/>
  </sheets>
  <definedNames>
    <definedName name="_xlnm.Print_Area" localSheetId="2">BS!$A$1:$G$43</definedName>
    <definedName name="_xlnm.Print_Area" localSheetId="5">CF!$A$1:$O$76</definedName>
    <definedName name="_xlnm.Print_Area" localSheetId="3">'P&amp;L'!$A$1:$O$71</definedName>
    <definedName name="_xlnm.Print_Area" localSheetId="1">Summary!$A$1:$E$36</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9" i="5" l="1"/>
  <c r="C8" i="5"/>
  <c r="A1" i="5"/>
  <c r="A1" i="4"/>
  <c r="A6" i="3"/>
  <c r="D42" i="4"/>
  <c r="E42" i="4"/>
  <c r="F42" i="4"/>
  <c r="G42" i="4"/>
  <c r="H42" i="4"/>
  <c r="I42" i="4"/>
  <c r="J42" i="4"/>
  <c r="K42" i="4"/>
  <c r="L42" i="4"/>
  <c r="M42" i="4"/>
  <c r="N42" i="4"/>
  <c r="C42" i="4"/>
  <c r="D41" i="4"/>
  <c r="E41" i="4"/>
  <c r="F41" i="4"/>
  <c r="G41" i="4"/>
  <c r="H41" i="4"/>
  <c r="I41" i="4"/>
  <c r="J41" i="4"/>
  <c r="K41" i="4"/>
  <c r="L41" i="4"/>
  <c r="M41" i="4"/>
  <c r="N41" i="4"/>
  <c r="C41" i="4"/>
  <c r="D39" i="4"/>
  <c r="E39" i="4"/>
  <c r="F39" i="4"/>
  <c r="G39" i="4"/>
  <c r="H39" i="4"/>
  <c r="I39" i="4"/>
  <c r="J39" i="4"/>
  <c r="K39" i="4"/>
  <c r="L39" i="4"/>
  <c r="M39" i="4"/>
  <c r="N39" i="4"/>
  <c r="D40" i="4"/>
  <c r="E40" i="4"/>
  <c r="F40" i="4"/>
  <c r="G40" i="4"/>
  <c r="H40" i="4"/>
  <c r="I40" i="4"/>
  <c r="J40" i="4"/>
  <c r="K40" i="4"/>
  <c r="L40" i="4"/>
  <c r="M40" i="4"/>
  <c r="N40" i="4"/>
  <c r="C40" i="4"/>
  <c r="C39" i="4"/>
  <c r="D38" i="4"/>
  <c r="E38" i="4"/>
  <c r="F38" i="4"/>
  <c r="G38" i="4"/>
  <c r="H38" i="4"/>
  <c r="I38" i="4"/>
  <c r="J38" i="4"/>
  <c r="K38" i="4"/>
  <c r="L38" i="4"/>
  <c r="M38" i="4"/>
  <c r="N38" i="4"/>
  <c r="D44" i="4"/>
  <c r="E44" i="4"/>
  <c r="F44" i="4"/>
  <c r="G44" i="4"/>
  <c r="H44" i="4"/>
  <c r="I44" i="4"/>
  <c r="J44" i="4"/>
  <c r="K44" i="4"/>
  <c r="L44" i="4"/>
  <c r="M44" i="4"/>
  <c r="N44" i="4"/>
  <c r="C44" i="4"/>
  <c r="C38" i="4"/>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F8" i="7"/>
  <c r="AH8" i="7"/>
  <c r="AI8" i="7"/>
  <c r="AF9" i="7"/>
  <c r="AH9" i="7"/>
  <c r="AI9" i="7"/>
  <c r="AF10" i="7"/>
  <c r="AH10" i="7"/>
  <c r="AI10" i="7"/>
  <c r="AF11" i="7"/>
  <c r="AH11" i="7"/>
  <c r="AI11" i="7"/>
  <c r="AF12" i="7"/>
  <c r="AH12" i="7"/>
  <c r="AI12" i="7"/>
  <c r="AF13" i="7"/>
  <c r="AH13" i="7"/>
  <c r="AI13" i="7"/>
  <c r="AF14" i="7"/>
  <c r="AH14" i="7"/>
  <c r="AI14" i="7"/>
  <c r="AF15" i="7"/>
  <c r="AH15" i="7"/>
  <c r="AI15" i="7"/>
  <c r="AF16" i="7"/>
  <c r="AH16" i="7"/>
  <c r="AI16" i="7"/>
  <c r="AF17" i="7"/>
  <c r="AH17" i="7"/>
  <c r="AI17" i="7"/>
  <c r="AF18" i="7"/>
  <c r="AH18" i="7"/>
  <c r="AI18" i="7"/>
  <c r="AF19" i="7"/>
  <c r="AH19" i="7"/>
  <c r="AI19" i="7"/>
  <c r="AF20" i="7"/>
  <c r="AH20" i="7"/>
  <c r="AI20" i="7"/>
  <c r="AF21" i="7"/>
  <c r="AH21" i="7"/>
  <c r="AI21" i="7"/>
  <c r="AF22" i="7"/>
  <c r="AH22" i="7"/>
  <c r="AI22" i="7"/>
  <c r="AF23" i="7"/>
  <c r="AH23" i="7"/>
  <c r="AI23" i="7"/>
  <c r="AF24" i="7"/>
  <c r="AH24" i="7"/>
  <c r="AI24" i="7"/>
  <c r="AF25" i="7"/>
  <c r="AH25" i="7"/>
  <c r="AI25" i="7"/>
  <c r="AF26" i="7"/>
  <c r="AH26" i="7"/>
  <c r="AI26" i="7"/>
  <c r="AF27" i="7"/>
  <c r="AH27" i="7"/>
  <c r="AI27" i="7"/>
  <c r="AF28" i="7"/>
  <c r="AH28" i="7"/>
  <c r="AI28" i="7"/>
  <c r="AF29" i="7"/>
  <c r="AH29" i="7"/>
  <c r="AI29" i="7"/>
  <c r="AF30" i="7"/>
  <c r="AH30" i="7"/>
  <c r="AI30" i="7"/>
  <c r="AF31" i="7"/>
  <c r="AH31" i="7"/>
  <c r="AI31" i="7"/>
  <c r="AF32" i="7"/>
  <c r="AH32" i="7"/>
  <c r="AI32" i="7"/>
  <c r="AF33" i="7"/>
  <c r="AH33" i="7"/>
  <c r="AI33" i="7"/>
  <c r="AF34" i="7"/>
  <c r="AH34" i="7"/>
  <c r="AI34" i="7"/>
  <c r="AF35" i="7"/>
  <c r="AH35" i="7"/>
  <c r="AI35" i="7"/>
  <c r="AF36" i="7"/>
  <c r="AH36" i="7"/>
  <c r="AI36" i="7"/>
  <c r="AF37" i="7"/>
  <c r="AH37" i="7"/>
  <c r="AI37" i="7"/>
  <c r="AF38" i="7"/>
  <c r="AH38" i="7"/>
  <c r="AI38" i="7"/>
  <c r="AF39" i="7"/>
  <c r="AH39" i="7"/>
  <c r="AI39" i="7"/>
  <c r="AF40" i="7"/>
  <c r="AH40" i="7"/>
  <c r="AI40" i="7"/>
  <c r="AF41" i="7"/>
  <c r="AH41" i="7"/>
  <c r="AI41" i="7"/>
  <c r="AF42" i="7"/>
  <c r="AH42" i="7"/>
  <c r="AI42" i="7"/>
  <c r="AF43" i="7"/>
  <c r="AH43" i="7"/>
  <c r="AI43" i="7"/>
  <c r="AF44" i="7"/>
  <c r="AH44" i="7"/>
  <c r="AI44" i="7"/>
  <c r="AF45" i="7"/>
  <c r="AH45" i="7"/>
  <c r="AI45" i="7"/>
  <c r="AF46" i="7"/>
  <c r="AH46" i="7"/>
  <c r="AI46" i="7"/>
  <c r="AF47" i="7"/>
  <c r="AH47" i="7"/>
  <c r="AI47" i="7"/>
  <c r="AF48" i="7"/>
  <c r="AH48" i="7"/>
  <c r="AI48" i="7"/>
  <c r="AF49" i="7"/>
  <c r="AH49" i="7"/>
  <c r="AI49" i="7"/>
  <c r="AF50" i="7"/>
  <c r="AH50" i="7"/>
  <c r="AI50" i="7"/>
  <c r="AF51" i="7"/>
  <c r="AH51" i="7"/>
  <c r="AI51" i="7"/>
  <c r="AF52" i="7"/>
  <c r="AH52" i="7"/>
  <c r="AI52" i="7"/>
  <c r="AF53" i="7"/>
  <c r="AH53" i="7"/>
  <c r="AI53" i="7"/>
  <c r="AF54" i="7"/>
  <c r="AH54" i="7"/>
  <c r="AI54" i="7"/>
  <c r="AF55" i="7"/>
  <c r="AH55" i="7"/>
  <c r="AI55" i="7"/>
  <c r="AF56" i="7"/>
  <c r="AH56" i="7"/>
  <c r="AI56" i="7"/>
  <c r="AF57" i="7"/>
  <c r="AH57" i="7"/>
  <c r="AI57" i="7"/>
  <c r="AF58" i="7"/>
  <c r="AH58" i="7"/>
  <c r="AI58" i="7"/>
  <c r="AF59" i="7"/>
  <c r="AH59" i="7"/>
  <c r="AI59" i="7"/>
  <c r="AF60" i="7"/>
  <c r="AH60" i="7"/>
  <c r="AI60" i="7"/>
  <c r="AF61" i="7"/>
  <c r="AH61" i="7"/>
  <c r="AI61" i="7"/>
  <c r="AF62" i="7"/>
  <c r="AH62" i="7"/>
  <c r="AI62" i="7"/>
  <c r="AF63" i="7"/>
  <c r="AH63" i="7"/>
  <c r="AI63" i="7"/>
  <c r="AF64" i="7"/>
  <c r="AH64" i="7"/>
  <c r="AI64" i="7"/>
  <c r="AF65" i="7"/>
  <c r="AH65" i="7"/>
  <c r="AI65" i="7"/>
  <c r="AF66" i="7"/>
  <c r="AH66" i="7"/>
  <c r="AI66" i="7"/>
  <c r="AF67" i="7"/>
  <c r="AH67" i="7"/>
  <c r="AI67" i="7"/>
  <c r="AF68" i="7"/>
  <c r="AH68" i="7"/>
  <c r="AI68" i="7"/>
  <c r="AF69" i="7"/>
  <c r="AH69" i="7"/>
  <c r="AI69" i="7"/>
  <c r="AF70" i="7"/>
  <c r="AH70" i="7"/>
  <c r="AI70" i="7"/>
  <c r="AF71" i="7"/>
  <c r="AH71" i="7"/>
  <c r="AI71" i="7"/>
  <c r="AF72" i="7"/>
  <c r="AH72" i="7"/>
  <c r="AI72" i="7"/>
  <c r="AF73" i="7"/>
  <c r="AH73" i="7"/>
  <c r="AI73" i="7"/>
  <c r="AF74" i="7"/>
  <c r="AH74" i="7"/>
  <c r="AI74" i="7"/>
  <c r="AF75" i="7"/>
  <c r="AH75" i="7"/>
  <c r="AI75" i="7"/>
  <c r="AF76" i="7"/>
  <c r="AH76" i="7"/>
  <c r="AI76" i="7"/>
  <c r="AF77" i="7"/>
  <c r="AH77" i="7"/>
  <c r="AI77" i="7"/>
  <c r="AF78" i="7"/>
  <c r="AH78" i="7"/>
  <c r="AI78" i="7"/>
  <c r="AF79" i="7"/>
  <c r="AH79" i="7"/>
  <c r="AI79" i="7"/>
  <c r="AG79"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Z8" i="7"/>
  <c r="AB8" i="7"/>
  <c r="AC8" i="7"/>
  <c r="Z9" i="7"/>
  <c r="AB9" i="7"/>
  <c r="AC9" i="7"/>
  <c r="Z10" i="7"/>
  <c r="AB10" i="7"/>
  <c r="AC10" i="7"/>
  <c r="Z11" i="7"/>
  <c r="AB11" i="7"/>
  <c r="AC11" i="7"/>
  <c r="Z12" i="7"/>
  <c r="AB12" i="7"/>
  <c r="AC12" i="7"/>
  <c r="Z13" i="7"/>
  <c r="AB13" i="7"/>
  <c r="AC13" i="7"/>
  <c r="Z14" i="7"/>
  <c r="AB14" i="7"/>
  <c r="AC14" i="7"/>
  <c r="Z15" i="7"/>
  <c r="AB15" i="7"/>
  <c r="AC15" i="7"/>
  <c r="Z16" i="7"/>
  <c r="AB16" i="7"/>
  <c r="AC16" i="7"/>
  <c r="Z17" i="7"/>
  <c r="AB17" i="7"/>
  <c r="AC17" i="7"/>
  <c r="Z18" i="7"/>
  <c r="AB18" i="7"/>
  <c r="AC18" i="7"/>
  <c r="Z19" i="7"/>
  <c r="AB19" i="7"/>
  <c r="AC19" i="7"/>
  <c r="Z20" i="7"/>
  <c r="AB20" i="7"/>
  <c r="AC20" i="7"/>
  <c r="Z21" i="7"/>
  <c r="AB21" i="7"/>
  <c r="AC21" i="7"/>
  <c r="Z22" i="7"/>
  <c r="AB22" i="7"/>
  <c r="AC22" i="7"/>
  <c r="Z23" i="7"/>
  <c r="AB23" i="7"/>
  <c r="AC23" i="7"/>
  <c r="Z24" i="7"/>
  <c r="AB24" i="7"/>
  <c r="AC24" i="7"/>
  <c r="Z25" i="7"/>
  <c r="AB25" i="7"/>
  <c r="AC25" i="7"/>
  <c r="Z26" i="7"/>
  <c r="AB26" i="7"/>
  <c r="AC26" i="7"/>
  <c r="Z27" i="7"/>
  <c r="AB27" i="7"/>
  <c r="AC27" i="7"/>
  <c r="Z28" i="7"/>
  <c r="AB28" i="7"/>
  <c r="AC28" i="7"/>
  <c r="Z29" i="7"/>
  <c r="AB29" i="7"/>
  <c r="AC29" i="7"/>
  <c r="Z30" i="7"/>
  <c r="AB30" i="7"/>
  <c r="AC30" i="7"/>
  <c r="Z31" i="7"/>
  <c r="AB31" i="7"/>
  <c r="AC31" i="7"/>
  <c r="Z32" i="7"/>
  <c r="AB32" i="7"/>
  <c r="AC32" i="7"/>
  <c r="Z33" i="7"/>
  <c r="AB33" i="7"/>
  <c r="AC33" i="7"/>
  <c r="Z34" i="7"/>
  <c r="AB34" i="7"/>
  <c r="AC34" i="7"/>
  <c r="Z35" i="7"/>
  <c r="AB35" i="7"/>
  <c r="AC35" i="7"/>
  <c r="Z36" i="7"/>
  <c r="AB36" i="7"/>
  <c r="AC36" i="7"/>
  <c r="Z37" i="7"/>
  <c r="AB37" i="7"/>
  <c r="AC37" i="7"/>
  <c r="Z38" i="7"/>
  <c r="AB38" i="7"/>
  <c r="AC38" i="7"/>
  <c r="Z39" i="7"/>
  <c r="AB39" i="7"/>
  <c r="AC39" i="7"/>
  <c r="Z40" i="7"/>
  <c r="AB40" i="7"/>
  <c r="AC40" i="7"/>
  <c r="Z41" i="7"/>
  <c r="AB41" i="7"/>
  <c r="AC41" i="7"/>
  <c r="Z42" i="7"/>
  <c r="AB42" i="7"/>
  <c r="AC42" i="7"/>
  <c r="Z43" i="7"/>
  <c r="AB43" i="7"/>
  <c r="AC43" i="7"/>
  <c r="Z44" i="7"/>
  <c r="AB44" i="7"/>
  <c r="AC44" i="7"/>
  <c r="Z45" i="7"/>
  <c r="AB45" i="7"/>
  <c r="AC45" i="7"/>
  <c r="Z46" i="7"/>
  <c r="AB46" i="7"/>
  <c r="AC46" i="7"/>
  <c r="Z47" i="7"/>
  <c r="AB47" i="7"/>
  <c r="AC47" i="7"/>
  <c r="Z48" i="7"/>
  <c r="AB48" i="7"/>
  <c r="AC48" i="7"/>
  <c r="Z49" i="7"/>
  <c r="AB49" i="7"/>
  <c r="AC49" i="7"/>
  <c r="Z50" i="7"/>
  <c r="AB50" i="7"/>
  <c r="AC50" i="7"/>
  <c r="Z51" i="7"/>
  <c r="AB51" i="7"/>
  <c r="AC51" i="7"/>
  <c r="Z52" i="7"/>
  <c r="AB52" i="7"/>
  <c r="AC52" i="7"/>
  <c r="Z53" i="7"/>
  <c r="AB53" i="7"/>
  <c r="AC53" i="7"/>
  <c r="Z54" i="7"/>
  <c r="AB54" i="7"/>
  <c r="AC54" i="7"/>
  <c r="Z55" i="7"/>
  <c r="AB55" i="7"/>
  <c r="AC55" i="7"/>
  <c r="Z56" i="7"/>
  <c r="AB56" i="7"/>
  <c r="AC56" i="7"/>
  <c r="Z57" i="7"/>
  <c r="AB57" i="7"/>
  <c r="AC57" i="7"/>
  <c r="Z58" i="7"/>
  <c r="AB58" i="7"/>
  <c r="AC58" i="7"/>
  <c r="Z59" i="7"/>
  <c r="AB59" i="7"/>
  <c r="AC59" i="7"/>
  <c r="Z60" i="7"/>
  <c r="AB60" i="7"/>
  <c r="AC60" i="7"/>
  <c r="Z61" i="7"/>
  <c r="AB61" i="7"/>
  <c r="AC61" i="7"/>
  <c r="Z62" i="7"/>
  <c r="AB62" i="7"/>
  <c r="AC62" i="7"/>
  <c r="Z63" i="7"/>
  <c r="AB63" i="7"/>
  <c r="AC63" i="7"/>
  <c r="Z64" i="7"/>
  <c r="AB64" i="7"/>
  <c r="AC64" i="7"/>
  <c r="Z65" i="7"/>
  <c r="AB65" i="7"/>
  <c r="AC65" i="7"/>
  <c r="Z66" i="7"/>
  <c r="AB66" i="7"/>
  <c r="AC66" i="7"/>
  <c r="Z67" i="7"/>
  <c r="AB67" i="7"/>
  <c r="AC67" i="7"/>
  <c r="Z68" i="7"/>
  <c r="AB68" i="7"/>
  <c r="AC68" i="7"/>
  <c r="Z69" i="7"/>
  <c r="AB69" i="7"/>
  <c r="AC69" i="7"/>
  <c r="Z70" i="7"/>
  <c r="AB70" i="7"/>
  <c r="AC70" i="7"/>
  <c r="Z71" i="7"/>
  <c r="AB71" i="7"/>
  <c r="AC71" i="7"/>
  <c r="Z72" i="7"/>
  <c r="AB72" i="7"/>
  <c r="AC72" i="7"/>
  <c r="Z73" i="7"/>
  <c r="AB73" i="7"/>
  <c r="AC73" i="7"/>
  <c r="Z74" i="7"/>
  <c r="AB74" i="7"/>
  <c r="AC74" i="7"/>
  <c r="Z75" i="7"/>
  <c r="AB75" i="7"/>
  <c r="AC75" i="7"/>
  <c r="Z76" i="7"/>
  <c r="AB76" i="7"/>
  <c r="AC76" i="7"/>
  <c r="Z77" i="7"/>
  <c r="AB77" i="7"/>
  <c r="AC77" i="7"/>
  <c r="Z78" i="7"/>
  <c r="AB78" i="7"/>
  <c r="AC78" i="7"/>
  <c r="Z79" i="7"/>
  <c r="AB79" i="7"/>
  <c r="AC79" i="7"/>
  <c r="AA79"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T8" i="7"/>
  <c r="V8" i="7"/>
  <c r="W8" i="7"/>
  <c r="T9" i="7"/>
  <c r="V9" i="7"/>
  <c r="W9" i="7"/>
  <c r="T10" i="7"/>
  <c r="V10" i="7"/>
  <c r="W10" i="7"/>
  <c r="T11" i="7"/>
  <c r="V11" i="7"/>
  <c r="W11" i="7"/>
  <c r="T12" i="7"/>
  <c r="V12" i="7"/>
  <c r="W12" i="7"/>
  <c r="T13" i="7"/>
  <c r="V13" i="7"/>
  <c r="W13" i="7"/>
  <c r="T14" i="7"/>
  <c r="V14" i="7"/>
  <c r="W14" i="7"/>
  <c r="T15" i="7"/>
  <c r="V15" i="7"/>
  <c r="W15" i="7"/>
  <c r="T16" i="7"/>
  <c r="V16" i="7"/>
  <c r="W16" i="7"/>
  <c r="T17" i="7"/>
  <c r="V17" i="7"/>
  <c r="W17" i="7"/>
  <c r="T18" i="7"/>
  <c r="V18" i="7"/>
  <c r="W18" i="7"/>
  <c r="T19" i="7"/>
  <c r="V19" i="7"/>
  <c r="W19" i="7"/>
  <c r="T20" i="7"/>
  <c r="V20" i="7"/>
  <c r="W20" i="7"/>
  <c r="T21" i="7"/>
  <c r="V21" i="7"/>
  <c r="W21" i="7"/>
  <c r="T22" i="7"/>
  <c r="V22" i="7"/>
  <c r="W22" i="7"/>
  <c r="T23" i="7"/>
  <c r="V23" i="7"/>
  <c r="W23" i="7"/>
  <c r="T24" i="7"/>
  <c r="V24" i="7"/>
  <c r="W24" i="7"/>
  <c r="T25" i="7"/>
  <c r="V25" i="7"/>
  <c r="W25" i="7"/>
  <c r="T26" i="7"/>
  <c r="V26" i="7"/>
  <c r="W26" i="7"/>
  <c r="T27" i="7"/>
  <c r="V27" i="7"/>
  <c r="W27" i="7"/>
  <c r="T28" i="7"/>
  <c r="V28" i="7"/>
  <c r="W28" i="7"/>
  <c r="T29" i="7"/>
  <c r="V29" i="7"/>
  <c r="W29" i="7"/>
  <c r="T30" i="7"/>
  <c r="V30" i="7"/>
  <c r="W30" i="7"/>
  <c r="T31" i="7"/>
  <c r="V31" i="7"/>
  <c r="W31" i="7"/>
  <c r="T32" i="7"/>
  <c r="V32" i="7"/>
  <c r="W32" i="7"/>
  <c r="T33" i="7"/>
  <c r="V33" i="7"/>
  <c r="W33" i="7"/>
  <c r="T34" i="7"/>
  <c r="V34" i="7"/>
  <c r="W34" i="7"/>
  <c r="T35" i="7"/>
  <c r="V35" i="7"/>
  <c r="W35" i="7"/>
  <c r="T36" i="7"/>
  <c r="V36" i="7"/>
  <c r="W36" i="7"/>
  <c r="T37" i="7"/>
  <c r="V37" i="7"/>
  <c r="W37" i="7"/>
  <c r="T38" i="7"/>
  <c r="V38" i="7"/>
  <c r="W38" i="7"/>
  <c r="T39" i="7"/>
  <c r="V39" i="7"/>
  <c r="W39" i="7"/>
  <c r="T40" i="7"/>
  <c r="V40" i="7"/>
  <c r="W40" i="7"/>
  <c r="T41" i="7"/>
  <c r="V41" i="7"/>
  <c r="W41" i="7"/>
  <c r="T42" i="7"/>
  <c r="V42" i="7"/>
  <c r="W42" i="7"/>
  <c r="T43" i="7"/>
  <c r="V43" i="7"/>
  <c r="W43" i="7"/>
  <c r="T44" i="7"/>
  <c r="V44" i="7"/>
  <c r="W44" i="7"/>
  <c r="T45" i="7"/>
  <c r="V45" i="7"/>
  <c r="W45" i="7"/>
  <c r="T46" i="7"/>
  <c r="V46" i="7"/>
  <c r="W46" i="7"/>
  <c r="T47" i="7"/>
  <c r="V47" i="7"/>
  <c r="W47" i="7"/>
  <c r="T48" i="7"/>
  <c r="V48" i="7"/>
  <c r="W48" i="7"/>
  <c r="T49" i="7"/>
  <c r="V49" i="7"/>
  <c r="W49" i="7"/>
  <c r="T50" i="7"/>
  <c r="V50" i="7"/>
  <c r="W50" i="7"/>
  <c r="T51" i="7"/>
  <c r="V51" i="7"/>
  <c r="W51" i="7"/>
  <c r="T52" i="7"/>
  <c r="V52" i="7"/>
  <c r="W52" i="7"/>
  <c r="T53" i="7"/>
  <c r="V53" i="7"/>
  <c r="W53" i="7"/>
  <c r="T54" i="7"/>
  <c r="V54" i="7"/>
  <c r="W54" i="7"/>
  <c r="T55" i="7"/>
  <c r="V55" i="7"/>
  <c r="W55" i="7"/>
  <c r="T56" i="7"/>
  <c r="V56" i="7"/>
  <c r="W56" i="7"/>
  <c r="T57" i="7"/>
  <c r="V57" i="7"/>
  <c r="W57" i="7"/>
  <c r="T58" i="7"/>
  <c r="V58" i="7"/>
  <c r="W58" i="7"/>
  <c r="T59" i="7"/>
  <c r="V59" i="7"/>
  <c r="W59" i="7"/>
  <c r="T60" i="7"/>
  <c r="V60" i="7"/>
  <c r="W60" i="7"/>
  <c r="T61" i="7"/>
  <c r="V61" i="7"/>
  <c r="W61" i="7"/>
  <c r="T62" i="7"/>
  <c r="V62" i="7"/>
  <c r="W62" i="7"/>
  <c r="T63" i="7"/>
  <c r="V63" i="7"/>
  <c r="W63" i="7"/>
  <c r="T64" i="7"/>
  <c r="V64" i="7"/>
  <c r="W64" i="7"/>
  <c r="T65" i="7"/>
  <c r="V65" i="7"/>
  <c r="W65" i="7"/>
  <c r="T66" i="7"/>
  <c r="V66" i="7"/>
  <c r="W66" i="7"/>
  <c r="T67" i="7"/>
  <c r="V67" i="7"/>
  <c r="W67" i="7"/>
  <c r="T68" i="7"/>
  <c r="V68" i="7"/>
  <c r="W68" i="7"/>
  <c r="T69" i="7"/>
  <c r="V69" i="7"/>
  <c r="W69" i="7"/>
  <c r="T70" i="7"/>
  <c r="V70" i="7"/>
  <c r="W70" i="7"/>
  <c r="T71" i="7"/>
  <c r="V71" i="7"/>
  <c r="W71" i="7"/>
  <c r="T72" i="7"/>
  <c r="V72" i="7"/>
  <c r="W72" i="7"/>
  <c r="T73" i="7"/>
  <c r="V73" i="7"/>
  <c r="W73" i="7"/>
  <c r="T74" i="7"/>
  <c r="V74" i="7"/>
  <c r="W74" i="7"/>
  <c r="T75" i="7"/>
  <c r="V75" i="7"/>
  <c r="W75" i="7"/>
  <c r="T76" i="7"/>
  <c r="V76" i="7"/>
  <c r="W76" i="7"/>
  <c r="T77" i="7"/>
  <c r="V77" i="7"/>
  <c r="W77" i="7"/>
  <c r="T78" i="7"/>
  <c r="V78" i="7"/>
  <c r="W78" i="7"/>
  <c r="T79" i="7"/>
  <c r="V79" i="7"/>
  <c r="W79" i="7"/>
  <c r="U79"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N8" i="7"/>
  <c r="P8" i="7"/>
  <c r="Q8" i="7"/>
  <c r="N9" i="7"/>
  <c r="P9" i="7"/>
  <c r="Q9" i="7"/>
  <c r="N10" i="7"/>
  <c r="P10" i="7"/>
  <c r="Q10" i="7"/>
  <c r="N11" i="7"/>
  <c r="P11" i="7"/>
  <c r="Q11" i="7"/>
  <c r="N12" i="7"/>
  <c r="P12" i="7"/>
  <c r="Q12" i="7"/>
  <c r="N13" i="7"/>
  <c r="P13" i="7"/>
  <c r="Q13" i="7"/>
  <c r="N14" i="7"/>
  <c r="P14" i="7"/>
  <c r="Q14" i="7"/>
  <c r="N15" i="7"/>
  <c r="P15" i="7"/>
  <c r="Q15" i="7"/>
  <c r="N16" i="7"/>
  <c r="P16" i="7"/>
  <c r="Q16" i="7"/>
  <c r="N17" i="7"/>
  <c r="P17" i="7"/>
  <c r="Q17" i="7"/>
  <c r="N18" i="7"/>
  <c r="P18" i="7"/>
  <c r="Q18" i="7"/>
  <c r="N19" i="7"/>
  <c r="P19" i="7"/>
  <c r="Q19" i="7"/>
  <c r="N20" i="7"/>
  <c r="P20" i="7"/>
  <c r="Q20" i="7"/>
  <c r="N21" i="7"/>
  <c r="P21" i="7"/>
  <c r="Q21" i="7"/>
  <c r="N22" i="7"/>
  <c r="P22" i="7"/>
  <c r="Q22" i="7"/>
  <c r="N23" i="7"/>
  <c r="P23" i="7"/>
  <c r="Q23" i="7"/>
  <c r="N24" i="7"/>
  <c r="P24" i="7"/>
  <c r="Q24" i="7"/>
  <c r="N25" i="7"/>
  <c r="P25" i="7"/>
  <c r="Q25" i="7"/>
  <c r="N26" i="7"/>
  <c r="P26" i="7"/>
  <c r="Q26" i="7"/>
  <c r="N27" i="7"/>
  <c r="P27" i="7"/>
  <c r="Q27" i="7"/>
  <c r="N28" i="7"/>
  <c r="P28" i="7"/>
  <c r="Q28" i="7"/>
  <c r="N29" i="7"/>
  <c r="P29" i="7"/>
  <c r="Q29" i="7"/>
  <c r="N30" i="7"/>
  <c r="P30" i="7"/>
  <c r="Q30" i="7"/>
  <c r="N31" i="7"/>
  <c r="P31" i="7"/>
  <c r="Q31" i="7"/>
  <c r="N32" i="7"/>
  <c r="P32" i="7"/>
  <c r="Q32" i="7"/>
  <c r="N33" i="7"/>
  <c r="P33" i="7"/>
  <c r="Q33" i="7"/>
  <c r="N34" i="7"/>
  <c r="P34" i="7"/>
  <c r="Q34" i="7"/>
  <c r="N35" i="7"/>
  <c r="P35" i="7"/>
  <c r="Q35" i="7"/>
  <c r="N36" i="7"/>
  <c r="P36" i="7"/>
  <c r="Q36" i="7"/>
  <c r="N37" i="7"/>
  <c r="P37" i="7"/>
  <c r="Q37" i="7"/>
  <c r="N38" i="7"/>
  <c r="P38" i="7"/>
  <c r="Q38" i="7"/>
  <c r="N39" i="7"/>
  <c r="P39" i="7"/>
  <c r="Q39" i="7"/>
  <c r="N40" i="7"/>
  <c r="P40" i="7"/>
  <c r="Q40" i="7"/>
  <c r="N41" i="7"/>
  <c r="P41" i="7"/>
  <c r="Q41" i="7"/>
  <c r="N42" i="7"/>
  <c r="P42" i="7"/>
  <c r="Q42" i="7"/>
  <c r="N43" i="7"/>
  <c r="P43" i="7"/>
  <c r="Q43" i="7"/>
  <c r="N44" i="7"/>
  <c r="P44" i="7"/>
  <c r="Q44" i="7"/>
  <c r="N45" i="7"/>
  <c r="P45" i="7"/>
  <c r="Q45" i="7"/>
  <c r="N46" i="7"/>
  <c r="P46" i="7"/>
  <c r="Q46" i="7"/>
  <c r="N47" i="7"/>
  <c r="P47" i="7"/>
  <c r="Q47" i="7"/>
  <c r="N48" i="7"/>
  <c r="P48" i="7"/>
  <c r="Q48" i="7"/>
  <c r="N49" i="7"/>
  <c r="P49" i="7"/>
  <c r="Q49" i="7"/>
  <c r="N50" i="7"/>
  <c r="P50" i="7"/>
  <c r="Q50" i="7"/>
  <c r="N51" i="7"/>
  <c r="P51" i="7"/>
  <c r="Q51" i="7"/>
  <c r="N52" i="7"/>
  <c r="P52" i="7"/>
  <c r="Q52" i="7"/>
  <c r="N53" i="7"/>
  <c r="P53" i="7"/>
  <c r="Q53" i="7"/>
  <c r="N54" i="7"/>
  <c r="P54" i="7"/>
  <c r="Q54" i="7"/>
  <c r="N55" i="7"/>
  <c r="P55" i="7"/>
  <c r="Q55" i="7"/>
  <c r="N56" i="7"/>
  <c r="P56" i="7"/>
  <c r="Q56" i="7"/>
  <c r="N57" i="7"/>
  <c r="P57" i="7"/>
  <c r="Q57" i="7"/>
  <c r="N58" i="7"/>
  <c r="P58" i="7"/>
  <c r="Q58" i="7"/>
  <c r="N59" i="7"/>
  <c r="P59" i="7"/>
  <c r="Q59" i="7"/>
  <c r="N60" i="7"/>
  <c r="P60" i="7"/>
  <c r="Q60" i="7"/>
  <c r="N61" i="7"/>
  <c r="P61" i="7"/>
  <c r="Q61" i="7"/>
  <c r="N62" i="7"/>
  <c r="P62" i="7"/>
  <c r="Q62" i="7"/>
  <c r="N63" i="7"/>
  <c r="P63" i="7"/>
  <c r="Q63" i="7"/>
  <c r="N64" i="7"/>
  <c r="P64" i="7"/>
  <c r="Q64" i="7"/>
  <c r="N65" i="7"/>
  <c r="P65" i="7"/>
  <c r="Q65" i="7"/>
  <c r="N66" i="7"/>
  <c r="P66" i="7"/>
  <c r="Q66" i="7"/>
  <c r="N67" i="7"/>
  <c r="P67" i="7"/>
  <c r="Q67" i="7"/>
  <c r="N68" i="7"/>
  <c r="P68" i="7"/>
  <c r="Q68" i="7"/>
  <c r="N69" i="7"/>
  <c r="P69" i="7"/>
  <c r="Q69" i="7"/>
  <c r="N70" i="7"/>
  <c r="P70" i="7"/>
  <c r="Q70" i="7"/>
  <c r="N71" i="7"/>
  <c r="P71" i="7"/>
  <c r="Q71" i="7"/>
  <c r="N72" i="7"/>
  <c r="P72" i="7"/>
  <c r="Q72" i="7"/>
  <c r="N73" i="7"/>
  <c r="P73" i="7"/>
  <c r="Q73" i="7"/>
  <c r="N74" i="7"/>
  <c r="P74" i="7"/>
  <c r="Q74" i="7"/>
  <c r="N75" i="7"/>
  <c r="P75" i="7"/>
  <c r="Q75" i="7"/>
  <c r="N76" i="7"/>
  <c r="P76" i="7"/>
  <c r="Q76" i="7"/>
  <c r="N77" i="7"/>
  <c r="P77" i="7"/>
  <c r="Q77" i="7"/>
  <c r="N78" i="7"/>
  <c r="P78" i="7"/>
  <c r="Q78" i="7"/>
  <c r="N79" i="7"/>
  <c r="P79" i="7"/>
  <c r="Q79" i="7"/>
  <c r="O79"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H8" i="7"/>
  <c r="J8" i="7"/>
  <c r="K8" i="7"/>
  <c r="H9" i="7"/>
  <c r="J9" i="7"/>
  <c r="K9" i="7"/>
  <c r="H10" i="7"/>
  <c r="J10" i="7"/>
  <c r="K10" i="7"/>
  <c r="H11" i="7"/>
  <c r="J11" i="7"/>
  <c r="K11" i="7"/>
  <c r="H12" i="7"/>
  <c r="J12" i="7"/>
  <c r="K12" i="7"/>
  <c r="H13" i="7"/>
  <c r="J13" i="7"/>
  <c r="K13" i="7"/>
  <c r="H14" i="7"/>
  <c r="J14" i="7"/>
  <c r="K14" i="7"/>
  <c r="H15" i="7"/>
  <c r="J15" i="7"/>
  <c r="K15" i="7"/>
  <c r="H16" i="7"/>
  <c r="J16" i="7"/>
  <c r="K16" i="7"/>
  <c r="H17" i="7"/>
  <c r="J17" i="7"/>
  <c r="K17" i="7"/>
  <c r="H18" i="7"/>
  <c r="J18" i="7"/>
  <c r="K18" i="7"/>
  <c r="H19" i="7"/>
  <c r="J19" i="7"/>
  <c r="K19" i="7"/>
  <c r="H20" i="7"/>
  <c r="J20" i="7"/>
  <c r="K20" i="7"/>
  <c r="H21" i="7"/>
  <c r="J21" i="7"/>
  <c r="K21" i="7"/>
  <c r="H22" i="7"/>
  <c r="J22" i="7"/>
  <c r="K22" i="7"/>
  <c r="H23" i="7"/>
  <c r="J23" i="7"/>
  <c r="K23" i="7"/>
  <c r="H24" i="7"/>
  <c r="J24" i="7"/>
  <c r="K24" i="7"/>
  <c r="H25" i="7"/>
  <c r="J25" i="7"/>
  <c r="K25" i="7"/>
  <c r="H26" i="7"/>
  <c r="J26" i="7"/>
  <c r="K26" i="7"/>
  <c r="H27" i="7"/>
  <c r="J27" i="7"/>
  <c r="K27" i="7"/>
  <c r="H28" i="7"/>
  <c r="J28" i="7"/>
  <c r="K28" i="7"/>
  <c r="H29" i="7"/>
  <c r="J29" i="7"/>
  <c r="K29" i="7"/>
  <c r="H30" i="7"/>
  <c r="J30" i="7"/>
  <c r="K30" i="7"/>
  <c r="H31" i="7"/>
  <c r="J31" i="7"/>
  <c r="K31" i="7"/>
  <c r="H32" i="7"/>
  <c r="J32" i="7"/>
  <c r="K32" i="7"/>
  <c r="H33" i="7"/>
  <c r="J33" i="7"/>
  <c r="K33" i="7"/>
  <c r="H34" i="7"/>
  <c r="J34" i="7"/>
  <c r="K34" i="7"/>
  <c r="H35" i="7"/>
  <c r="J35" i="7"/>
  <c r="K35" i="7"/>
  <c r="H36" i="7"/>
  <c r="J36" i="7"/>
  <c r="K36" i="7"/>
  <c r="H37" i="7"/>
  <c r="J37" i="7"/>
  <c r="K37" i="7"/>
  <c r="H38" i="7"/>
  <c r="J38" i="7"/>
  <c r="K38" i="7"/>
  <c r="H39" i="7"/>
  <c r="J39" i="7"/>
  <c r="K39" i="7"/>
  <c r="H40" i="7"/>
  <c r="J40" i="7"/>
  <c r="K40" i="7"/>
  <c r="H41" i="7"/>
  <c r="J41" i="7"/>
  <c r="K41" i="7"/>
  <c r="H42" i="7"/>
  <c r="J42" i="7"/>
  <c r="K42" i="7"/>
  <c r="H43" i="7"/>
  <c r="J43" i="7"/>
  <c r="K43" i="7"/>
  <c r="H44" i="7"/>
  <c r="J44" i="7"/>
  <c r="K44" i="7"/>
  <c r="H45" i="7"/>
  <c r="J45" i="7"/>
  <c r="K45" i="7"/>
  <c r="H46" i="7"/>
  <c r="J46" i="7"/>
  <c r="K46" i="7"/>
  <c r="H47" i="7"/>
  <c r="J47" i="7"/>
  <c r="K47" i="7"/>
  <c r="H48" i="7"/>
  <c r="J48" i="7"/>
  <c r="K48" i="7"/>
  <c r="H49" i="7"/>
  <c r="J49" i="7"/>
  <c r="K49" i="7"/>
  <c r="H50" i="7"/>
  <c r="J50" i="7"/>
  <c r="K50" i="7"/>
  <c r="H51" i="7"/>
  <c r="J51" i="7"/>
  <c r="K51" i="7"/>
  <c r="H52" i="7"/>
  <c r="J52" i="7"/>
  <c r="K52" i="7"/>
  <c r="H53" i="7"/>
  <c r="J53" i="7"/>
  <c r="K53" i="7"/>
  <c r="H54" i="7"/>
  <c r="J54" i="7"/>
  <c r="K54" i="7"/>
  <c r="H55" i="7"/>
  <c r="J55" i="7"/>
  <c r="K55" i="7"/>
  <c r="H56" i="7"/>
  <c r="J56" i="7"/>
  <c r="K56" i="7"/>
  <c r="H57" i="7"/>
  <c r="J57" i="7"/>
  <c r="K57" i="7"/>
  <c r="H58" i="7"/>
  <c r="J58" i="7"/>
  <c r="K58" i="7"/>
  <c r="H59" i="7"/>
  <c r="J59" i="7"/>
  <c r="K59" i="7"/>
  <c r="H60" i="7"/>
  <c r="J60" i="7"/>
  <c r="K60" i="7"/>
  <c r="H61" i="7"/>
  <c r="J61" i="7"/>
  <c r="K61" i="7"/>
  <c r="H62" i="7"/>
  <c r="J62" i="7"/>
  <c r="K62" i="7"/>
  <c r="H63" i="7"/>
  <c r="J63" i="7"/>
  <c r="K63" i="7"/>
  <c r="H64" i="7"/>
  <c r="J64" i="7"/>
  <c r="K64" i="7"/>
  <c r="H65" i="7"/>
  <c r="J65" i="7"/>
  <c r="K65" i="7"/>
  <c r="H66" i="7"/>
  <c r="J66" i="7"/>
  <c r="K66" i="7"/>
  <c r="H67" i="7"/>
  <c r="J67" i="7"/>
  <c r="K67" i="7"/>
  <c r="H68" i="7"/>
  <c r="J68" i="7"/>
  <c r="K68" i="7"/>
  <c r="H69" i="7"/>
  <c r="J69" i="7"/>
  <c r="K69" i="7"/>
  <c r="H70" i="7"/>
  <c r="J70" i="7"/>
  <c r="K70" i="7"/>
  <c r="H71" i="7"/>
  <c r="J71" i="7"/>
  <c r="K71" i="7"/>
  <c r="H72" i="7"/>
  <c r="J72" i="7"/>
  <c r="K72" i="7"/>
  <c r="H73" i="7"/>
  <c r="J73" i="7"/>
  <c r="K73" i="7"/>
  <c r="H74" i="7"/>
  <c r="J74" i="7"/>
  <c r="K74" i="7"/>
  <c r="H75" i="7"/>
  <c r="J75" i="7"/>
  <c r="K75" i="7"/>
  <c r="H76" i="7"/>
  <c r="J76" i="7"/>
  <c r="K76" i="7"/>
  <c r="H77" i="7"/>
  <c r="J77" i="7"/>
  <c r="K77" i="7"/>
  <c r="H78" i="7"/>
  <c r="J78" i="7"/>
  <c r="K78" i="7"/>
  <c r="H79" i="7"/>
  <c r="J79" i="7"/>
  <c r="K79" i="7"/>
  <c r="I79"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B8" i="7"/>
  <c r="C15" i="6"/>
  <c r="C8" i="7"/>
  <c r="D8" i="7"/>
  <c r="E8" i="7"/>
  <c r="B9" i="7"/>
  <c r="C9" i="7"/>
  <c r="D9" i="7"/>
  <c r="E9" i="7"/>
  <c r="B10" i="7"/>
  <c r="C10" i="7"/>
  <c r="D10" i="7"/>
  <c r="E10" i="7"/>
  <c r="B11" i="7"/>
  <c r="C11" i="7"/>
  <c r="D11" i="7"/>
  <c r="E11" i="7"/>
  <c r="B12" i="7"/>
  <c r="C12" i="7"/>
  <c r="D12" i="7"/>
  <c r="E12" i="7"/>
  <c r="B13" i="7"/>
  <c r="C13" i="7"/>
  <c r="D13" i="7"/>
  <c r="E13" i="7"/>
  <c r="B14" i="7"/>
  <c r="C14" i="7"/>
  <c r="D14" i="7"/>
  <c r="E14" i="7"/>
  <c r="B15" i="7"/>
  <c r="C15" i="7"/>
  <c r="D15" i="7"/>
  <c r="E15" i="7"/>
  <c r="B16" i="7"/>
  <c r="C16" i="7"/>
  <c r="D16" i="7"/>
  <c r="E16" i="7"/>
  <c r="B17" i="7"/>
  <c r="C17" i="7"/>
  <c r="D17" i="7"/>
  <c r="E17" i="7"/>
  <c r="B18" i="7"/>
  <c r="C18" i="7"/>
  <c r="D18" i="7"/>
  <c r="E18" i="7"/>
  <c r="B19" i="7"/>
  <c r="C19" i="7"/>
  <c r="D19" i="7"/>
  <c r="E19" i="7"/>
  <c r="B20" i="7"/>
  <c r="C20" i="7"/>
  <c r="D20" i="7"/>
  <c r="E20" i="7"/>
  <c r="B21" i="7"/>
  <c r="C21" i="7"/>
  <c r="D21" i="7"/>
  <c r="E21" i="7"/>
  <c r="B22" i="7"/>
  <c r="C22" i="7"/>
  <c r="D22" i="7"/>
  <c r="E22" i="7"/>
  <c r="B23" i="7"/>
  <c r="C23" i="7"/>
  <c r="D23" i="7"/>
  <c r="E23" i="7"/>
  <c r="B24" i="7"/>
  <c r="C24" i="7"/>
  <c r="D24" i="7"/>
  <c r="E24" i="7"/>
  <c r="B25" i="7"/>
  <c r="C25" i="7"/>
  <c r="D25" i="7"/>
  <c r="E25" i="7"/>
  <c r="B26" i="7"/>
  <c r="C26" i="7"/>
  <c r="D26" i="7"/>
  <c r="E26" i="7"/>
  <c r="B27" i="7"/>
  <c r="C27" i="7"/>
  <c r="D27" i="7"/>
  <c r="E27" i="7"/>
  <c r="B28" i="7"/>
  <c r="C28" i="7"/>
  <c r="D28" i="7"/>
  <c r="E28" i="7"/>
  <c r="B29" i="7"/>
  <c r="C29" i="7"/>
  <c r="D29" i="7"/>
  <c r="E29" i="7"/>
  <c r="B30" i="7"/>
  <c r="C30" i="7"/>
  <c r="D30" i="7"/>
  <c r="E30" i="7"/>
  <c r="B31" i="7"/>
  <c r="C31" i="7"/>
  <c r="D31" i="7"/>
  <c r="E31" i="7"/>
  <c r="B32" i="7"/>
  <c r="C32" i="7"/>
  <c r="D32" i="7"/>
  <c r="E32" i="7"/>
  <c r="B33" i="7"/>
  <c r="C33" i="7"/>
  <c r="D33" i="7"/>
  <c r="E33" i="7"/>
  <c r="B34" i="7"/>
  <c r="C34" i="7"/>
  <c r="D34" i="7"/>
  <c r="E34" i="7"/>
  <c r="B35" i="7"/>
  <c r="C35" i="7"/>
  <c r="D35" i="7"/>
  <c r="E35" i="7"/>
  <c r="B36" i="7"/>
  <c r="C36" i="7"/>
  <c r="D36" i="7"/>
  <c r="E36" i="7"/>
  <c r="B37" i="7"/>
  <c r="C37" i="7"/>
  <c r="D37" i="7"/>
  <c r="E37" i="7"/>
  <c r="B38" i="7"/>
  <c r="C38" i="7"/>
  <c r="D38" i="7"/>
  <c r="E38" i="7"/>
  <c r="B39" i="7"/>
  <c r="C39" i="7"/>
  <c r="D39" i="7"/>
  <c r="E39" i="7"/>
  <c r="B40" i="7"/>
  <c r="C40" i="7"/>
  <c r="D40" i="7"/>
  <c r="E40" i="7"/>
  <c r="B41" i="7"/>
  <c r="C41" i="7"/>
  <c r="D41" i="7"/>
  <c r="E41" i="7"/>
  <c r="B42" i="7"/>
  <c r="C42" i="7"/>
  <c r="D42" i="7"/>
  <c r="E42" i="7"/>
  <c r="B43" i="7"/>
  <c r="C43" i="7"/>
  <c r="D43" i="7"/>
  <c r="E43" i="7"/>
  <c r="B44" i="7"/>
  <c r="C44" i="7"/>
  <c r="D44" i="7"/>
  <c r="E44" i="7"/>
  <c r="B45" i="7"/>
  <c r="C45" i="7"/>
  <c r="D45" i="7"/>
  <c r="E45" i="7"/>
  <c r="B46" i="7"/>
  <c r="C46" i="7"/>
  <c r="D46" i="7"/>
  <c r="E46" i="7"/>
  <c r="B47" i="7"/>
  <c r="C47" i="7"/>
  <c r="D47" i="7"/>
  <c r="E47" i="7"/>
  <c r="B48" i="7"/>
  <c r="C48" i="7"/>
  <c r="D48" i="7"/>
  <c r="E48" i="7"/>
  <c r="B49" i="7"/>
  <c r="C49" i="7"/>
  <c r="D49" i="7"/>
  <c r="E49" i="7"/>
  <c r="B50" i="7"/>
  <c r="C50" i="7"/>
  <c r="D50" i="7"/>
  <c r="E50" i="7"/>
  <c r="B51" i="7"/>
  <c r="C51" i="7"/>
  <c r="D51" i="7"/>
  <c r="E51" i="7"/>
  <c r="B52" i="7"/>
  <c r="C52" i="7"/>
  <c r="D52" i="7"/>
  <c r="E52" i="7"/>
  <c r="B53" i="7"/>
  <c r="C53" i="7"/>
  <c r="D53" i="7"/>
  <c r="E53" i="7"/>
  <c r="B54" i="7"/>
  <c r="C54" i="7"/>
  <c r="D54" i="7"/>
  <c r="E54" i="7"/>
  <c r="B55" i="7"/>
  <c r="C55" i="7"/>
  <c r="D55" i="7"/>
  <c r="E55" i="7"/>
  <c r="B56" i="7"/>
  <c r="C56" i="7"/>
  <c r="D56" i="7"/>
  <c r="E56" i="7"/>
  <c r="B57" i="7"/>
  <c r="C57" i="7"/>
  <c r="D57" i="7"/>
  <c r="E57" i="7"/>
  <c r="B58" i="7"/>
  <c r="C58" i="7"/>
  <c r="D58" i="7"/>
  <c r="E58" i="7"/>
  <c r="B59" i="7"/>
  <c r="C59" i="7"/>
  <c r="D59" i="7"/>
  <c r="E59" i="7"/>
  <c r="B60" i="7"/>
  <c r="C60" i="7"/>
  <c r="D60" i="7"/>
  <c r="E60" i="7"/>
  <c r="B61" i="7"/>
  <c r="C61" i="7"/>
  <c r="D61" i="7"/>
  <c r="E61" i="7"/>
  <c r="B62" i="7"/>
  <c r="C62" i="7"/>
  <c r="D62" i="7"/>
  <c r="E62" i="7"/>
  <c r="B63" i="7"/>
  <c r="C63" i="7"/>
  <c r="D63" i="7"/>
  <c r="E63" i="7"/>
  <c r="B64" i="7"/>
  <c r="C64" i="7"/>
  <c r="D64" i="7"/>
  <c r="E64" i="7"/>
  <c r="B65" i="7"/>
  <c r="C65" i="7"/>
  <c r="D65" i="7"/>
  <c r="E65" i="7"/>
  <c r="B66" i="7"/>
  <c r="C66" i="7"/>
  <c r="D66" i="7"/>
  <c r="E66" i="7"/>
  <c r="B67" i="7"/>
  <c r="C67" i="7"/>
  <c r="D67" i="7"/>
  <c r="E67" i="7"/>
  <c r="B68" i="7"/>
  <c r="C68" i="7"/>
  <c r="D68" i="7"/>
  <c r="E68" i="7"/>
  <c r="B69" i="7"/>
  <c r="C69" i="7"/>
  <c r="D69" i="7"/>
  <c r="E69" i="7"/>
  <c r="B70" i="7"/>
  <c r="C70" i="7"/>
  <c r="D70" i="7"/>
  <c r="E70" i="7"/>
  <c r="B71" i="7"/>
  <c r="C71" i="7"/>
  <c r="D71" i="7"/>
  <c r="E71" i="7"/>
  <c r="B72" i="7"/>
  <c r="C72" i="7"/>
  <c r="D72" i="7"/>
  <c r="E72" i="7"/>
  <c r="B73" i="7"/>
  <c r="C73" i="7"/>
  <c r="D73" i="7"/>
  <c r="E73" i="7"/>
  <c r="B74" i="7"/>
  <c r="C74" i="7"/>
  <c r="D74" i="7"/>
  <c r="E74" i="7"/>
  <c r="B75" i="7"/>
  <c r="C75" i="7"/>
  <c r="D75" i="7"/>
  <c r="E75" i="7"/>
  <c r="B76" i="7"/>
  <c r="C76" i="7"/>
  <c r="D76" i="7"/>
  <c r="E76" i="7"/>
  <c r="B77" i="7"/>
  <c r="C77" i="7"/>
  <c r="D77" i="7"/>
  <c r="E77" i="7"/>
  <c r="B78" i="7"/>
  <c r="C78" i="7"/>
  <c r="D78" i="7"/>
  <c r="E78" i="7"/>
  <c r="B79" i="7"/>
  <c r="C79" i="7"/>
  <c r="D79" i="7"/>
  <c r="E79" i="7"/>
  <c r="AG78" i="7"/>
  <c r="AA78" i="7"/>
  <c r="U78" i="7"/>
  <c r="O78" i="7"/>
  <c r="I78" i="7"/>
  <c r="AG77" i="7"/>
  <c r="AA77" i="7"/>
  <c r="U77" i="7"/>
  <c r="O77" i="7"/>
  <c r="I77" i="7"/>
  <c r="AG76" i="7"/>
  <c r="AA76" i="7"/>
  <c r="U76" i="7"/>
  <c r="O76" i="7"/>
  <c r="I76" i="7"/>
  <c r="AG75" i="7"/>
  <c r="AA75" i="7"/>
  <c r="U75" i="7"/>
  <c r="O75" i="7"/>
  <c r="I75" i="7"/>
  <c r="AG74" i="7"/>
  <c r="AA74" i="7"/>
  <c r="U74" i="7"/>
  <c r="O74" i="7"/>
  <c r="I74" i="7"/>
  <c r="AG73" i="7"/>
  <c r="AA73" i="7"/>
  <c r="U73" i="7"/>
  <c r="O73" i="7"/>
  <c r="I73" i="7"/>
  <c r="AG72" i="7"/>
  <c r="AA72" i="7"/>
  <c r="U72" i="7"/>
  <c r="O72" i="7"/>
  <c r="I72" i="7"/>
  <c r="AG71" i="7"/>
  <c r="AA71" i="7"/>
  <c r="U71" i="7"/>
  <c r="O71" i="7"/>
  <c r="I71" i="7"/>
  <c r="AG70" i="7"/>
  <c r="AA70" i="7"/>
  <c r="U70" i="7"/>
  <c r="O70" i="7"/>
  <c r="I70" i="7"/>
  <c r="AG69" i="7"/>
  <c r="AA69" i="7"/>
  <c r="U69" i="7"/>
  <c r="O69" i="7"/>
  <c r="I69" i="7"/>
  <c r="AG68" i="7"/>
  <c r="AA68" i="7"/>
  <c r="U68" i="7"/>
  <c r="O68" i="7"/>
  <c r="I68" i="7"/>
  <c r="AG67" i="7"/>
  <c r="AA67" i="7"/>
  <c r="U67" i="7"/>
  <c r="O67" i="7"/>
  <c r="I67" i="7"/>
  <c r="AG66" i="7"/>
  <c r="AA66" i="7"/>
  <c r="U66" i="7"/>
  <c r="O66" i="7"/>
  <c r="I66" i="7"/>
  <c r="AG65" i="7"/>
  <c r="AA65" i="7"/>
  <c r="U65" i="7"/>
  <c r="O65" i="7"/>
  <c r="I65" i="7"/>
  <c r="AG64" i="7"/>
  <c r="AA64" i="7"/>
  <c r="U64" i="7"/>
  <c r="O64" i="7"/>
  <c r="I64" i="7"/>
  <c r="AG63" i="7"/>
  <c r="AA63" i="7"/>
  <c r="U63" i="7"/>
  <c r="O63" i="7"/>
  <c r="I63" i="7"/>
  <c r="AG62" i="7"/>
  <c r="AA62" i="7"/>
  <c r="U62" i="7"/>
  <c r="O62" i="7"/>
  <c r="I62" i="7"/>
  <c r="AG61" i="7"/>
  <c r="AA61" i="7"/>
  <c r="U61" i="7"/>
  <c r="O61" i="7"/>
  <c r="I61" i="7"/>
  <c r="AG60" i="7"/>
  <c r="AA60" i="7"/>
  <c r="U60" i="7"/>
  <c r="O60" i="7"/>
  <c r="I60" i="7"/>
  <c r="AG59" i="7"/>
  <c r="AA59" i="7"/>
  <c r="U59" i="7"/>
  <c r="O59" i="7"/>
  <c r="I59" i="7"/>
  <c r="AG58" i="7"/>
  <c r="AA58" i="7"/>
  <c r="U58" i="7"/>
  <c r="O58" i="7"/>
  <c r="I58" i="7"/>
  <c r="AG57" i="7"/>
  <c r="AA57" i="7"/>
  <c r="U57" i="7"/>
  <c r="O57" i="7"/>
  <c r="I57" i="7"/>
  <c r="AG56" i="7"/>
  <c r="AA56" i="7"/>
  <c r="U56" i="7"/>
  <c r="O56" i="7"/>
  <c r="I56" i="7"/>
  <c r="AG55" i="7"/>
  <c r="AA55" i="7"/>
  <c r="U55" i="7"/>
  <c r="O55" i="7"/>
  <c r="I55" i="7"/>
  <c r="AG54" i="7"/>
  <c r="AA54" i="7"/>
  <c r="U54" i="7"/>
  <c r="O54" i="7"/>
  <c r="I54" i="7"/>
  <c r="AG53" i="7"/>
  <c r="AA53" i="7"/>
  <c r="U53" i="7"/>
  <c r="O53" i="7"/>
  <c r="I53" i="7"/>
  <c r="AG52" i="7"/>
  <c r="AA52" i="7"/>
  <c r="U52" i="7"/>
  <c r="O52" i="7"/>
  <c r="I52" i="7"/>
  <c r="AG51" i="7"/>
  <c r="AA51" i="7"/>
  <c r="U51" i="7"/>
  <c r="O51" i="7"/>
  <c r="I51" i="7"/>
  <c r="AG50" i="7"/>
  <c r="AA50" i="7"/>
  <c r="U50" i="7"/>
  <c r="O50" i="7"/>
  <c r="I50" i="7"/>
  <c r="AG49" i="7"/>
  <c r="AA49" i="7"/>
  <c r="U49" i="7"/>
  <c r="O49" i="7"/>
  <c r="I49" i="7"/>
  <c r="AG48" i="7"/>
  <c r="AA48" i="7"/>
  <c r="U48" i="7"/>
  <c r="O48" i="7"/>
  <c r="I48" i="7"/>
  <c r="AG47" i="7"/>
  <c r="AA47" i="7"/>
  <c r="U47" i="7"/>
  <c r="O47" i="7"/>
  <c r="I47" i="7"/>
  <c r="AG46" i="7"/>
  <c r="AA46" i="7"/>
  <c r="U46" i="7"/>
  <c r="O46" i="7"/>
  <c r="I46" i="7"/>
  <c r="AG45" i="7"/>
  <c r="AA45" i="7"/>
  <c r="U45" i="7"/>
  <c r="O45" i="7"/>
  <c r="I45" i="7"/>
  <c r="AG44" i="7"/>
  <c r="AA44" i="7"/>
  <c r="U44" i="7"/>
  <c r="O44" i="7"/>
  <c r="I44" i="7"/>
  <c r="AG43" i="7"/>
  <c r="AA43" i="7"/>
  <c r="U43" i="7"/>
  <c r="O43" i="7"/>
  <c r="I43" i="7"/>
  <c r="AG42" i="7"/>
  <c r="AA42" i="7"/>
  <c r="U42" i="7"/>
  <c r="O42" i="7"/>
  <c r="I42" i="7"/>
  <c r="AG41" i="7"/>
  <c r="AA41" i="7"/>
  <c r="U41" i="7"/>
  <c r="O41" i="7"/>
  <c r="I41" i="7"/>
  <c r="AG40" i="7"/>
  <c r="AA40" i="7"/>
  <c r="U40" i="7"/>
  <c r="O40" i="7"/>
  <c r="I40" i="7"/>
  <c r="AG39" i="7"/>
  <c r="AA39" i="7"/>
  <c r="U39" i="7"/>
  <c r="O39" i="7"/>
  <c r="I39" i="7"/>
  <c r="AG38" i="7"/>
  <c r="AA38" i="7"/>
  <c r="U38" i="7"/>
  <c r="O38" i="7"/>
  <c r="I38" i="7"/>
  <c r="AG37" i="7"/>
  <c r="AA37" i="7"/>
  <c r="U37" i="7"/>
  <c r="O37" i="7"/>
  <c r="I37" i="7"/>
  <c r="AG36" i="7"/>
  <c r="AA36" i="7"/>
  <c r="U36" i="7"/>
  <c r="O36" i="7"/>
  <c r="I36" i="7"/>
  <c r="AG35" i="7"/>
  <c r="AA35" i="7"/>
  <c r="U35" i="7"/>
  <c r="O35" i="7"/>
  <c r="I35" i="7"/>
  <c r="AG34" i="7"/>
  <c r="AA34" i="7"/>
  <c r="U34" i="7"/>
  <c r="O34" i="7"/>
  <c r="I34" i="7"/>
  <c r="AG33" i="7"/>
  <c r="AA33" i="7"/>
  <c r="U33" i="7"/>
  <c r="O33" i="7"/>
  <c r="I33" i="7"/>
  <c r="AG32" i="7"/>
  <c r="AA32" i="7"/>
  <c r="U32" i="7"/>
  <c r="O32" i="7"/>
  <c r="I32" i="7"/>
  <c r="AG31" i="7"/>
  <c r="AA31" i="7"/>
  <c r="U31" i="7"/>
  <c r="O31" i="7"/>
  <c r="I31" i="7"/>
  <c r="AG30" i="7"/>
  <c r="AA30" i="7"/>
  <c r="U30" i="7"/>
  <c r="O30" i="7"/>
  <c r="I30" i="7"/>
  <c r="AG29" i="7"/>
  <c r="AA29" i="7"/>
  <c r="U29" i="7"/>
  <c r="O29" i="7"/>
  <c r="I29" i="7"/>
  <c r="AG28" i="7"/>
  <c r="AA28" i="7"/>
  <c r="U28" i="7"/>
  <c r="O28" i="7"/>
  <c r="I28" i="7"/>
  <c r="AG27" i="7"/>
  <c r="AA27" i="7"/>
  <c r="U27" i="7"/>
  <c r="O27" i="7"/>
  <c r="I27" i="7"/>
  <c r="AG26" i="7"/>
  <c r="AA26" i="7"/>
  <c r="U26" i="7"/>
  <c r="O26" i="7"/>
  <c r="I26" i="7"/>
  <c r="AG25" i="7"/>
  <c r="AA25" i="7"/>
  <c r="U25" i="7"/>
  <c r="O25" i="7"/>
  <c r="I25" i="7"/>
  <c r="AG24" i="7"/>
  <c r="AA24" i="7"/>
  <c r="U24" i="7"/>
  <c r="O24" i="7"/>
  <c r="I24" i="7"/>
  <c r="AG23" i="7"/>
  <c r="AA23" i="7"/>
  <c r="U23" i="7"/>
  <c r="O23" i="7"/>
  <c r="I23" i="7"/>
  <c r="AG22" i="7"/>
  <c r="AA22" i="7"/>
  <c r="U22" i="7"/>
  <c r="O22" i="7"/>
  <c r="I22" i="7"/>
  <c r="AG21" i="7"/>
  <c r="AA21" i="7"/>
  <c r="U21" i="7"/>
  <c r="O21" i="7"/>
  <c r="I21" i="7"/>
  <c r="AG20" i="7"/>
  <c r="AA20" i="7"/>
  <c r="U20" i="7"/>
  <c r="O20" i="7"/>
  <c r="I20" i="7"/>
  <c r="AG19" i="7"/>
  <c r="AA19" i="7"/>
  <c r="U19" i="7"/>
  <c r="O19" i="7"/>
  <c r="I19" i="7"/>
  <c r="AG18" i="7"/>
  <c r="AA18" i="7"/>
  <c r="U18" i="7"/>
  <c r="O18" i="7"/>
  <c r="I18" i="7"/>
  <c r="AG17" i="7"/>
  <c r="AA17" i="7"/>
  <c r="U17" i="7"/>
  <c r="O17" i="7"/>
  <c r="I17" i="7"/>
  <c r="AG16" i="7"/>
  <c r="AA16" i="7"/>
  <c r="U16" i="7"/>
  <c r="O16" i="7"/>
  <c r="I16" i="7"/>
  <c r="AG15" i="7"/>
  <c r="AA15" i="7"/>
  <c r="U15" i="7"/>
  <c r="O15" i="7"/>
  <c r="I15" i="7"/>
  <c r="AG14" i="7"/>
  <c r="AA14" i="7"/>
  <c r="U14" i="7"/>
  <c r="O14" i="7"/>
  <c r="I14" i="7"/>
  <c r="AG13" i="7"/>
  <c r="AA13" i="7"/>
  <c r="U13" i="7"/>
  <c r="O13" i="7"/>
  <c r="I13" i="7"/>
  <c r="AG12" i="7"/>
  <c r="AA12" i="7"/>
  <c r="U12" i="7"/>
  <c r="O12" i="7"/>
  <c r="I12" i="7"/>
  <c r="AG11" i="7"/>
  <c r="AA11" i="7"/>
  <c r="U11" i="7"/>
  <c r="O11" i="7"/>
  <c r="I11" i="7"/>
  <c r="AG10" i="7"/>
  <c r="AA10" i="7"/>
  <c r="U10" i="7"/>
  <c r="O10" i="7"/>
  <c r="I10" i="7"/>
  <c r="AG9" i="7"/>
  <c r="AA9" i="7"/>
  <c r="U9" i="7"/>
  <c r="O9" i="7"/>
  <c r="I9" i="7"/>
  <c r="AG8" i="7"/>
  <c r="AA8" i="7"/>
  <c r="U8" i="7"/>
  <c r="O8" i="7"/>
  <c r="I8" i="7"/>
  <c r="AI7" i="7"/>
  <c r="AC7" i="7"/>
  <c r="W7" i="7"/>
  <c r="Q7" i="7"/>
  <c r="K7" i="7"/>
  <c r="E7" i="7"/>
  <c r="H45" i="6"/>
  <c r="C45" i="6"/>
  <c r="H30" i="6"/>
  <c r="C30" i="6"/>
  <c r="H15" i="6"/>
  <c r="A6" i="6"/>
  <c r="A7" i="6"/>
  <c r="A8" i="6"/>
  <c r="N19" i="5"/>
  <c r="N52" i="5"/>
  <c r="N53" i="5"/>
  <c r="N54" i="5"/>
  <c r="N55" i="5"/>
  <c r="N56" i="5"/>
  <c r="N57" i="5"/>
  <c r="N61" i="5"/>
  <c r="N63" i="5"/>
  <c r="N64" i="5"/>
  <c r="N65" i="5"/>
  <c r="N66" i="5"/>
  <c r="N67" i="5"/>
  <c r="N68" i="5"/>
  <c r="N71" i="5"/>
  <c r="N73" i="5"/>
  <c r="M19" i="5"/>
  <c r="M52" i="5"/>
  <c r="M53" i="5"/>
  <c r="M54" i="5"/>
  <c r="M55" i="5"/>
  <c r="M56" i="5"/>
  <c r="M57" i="5"/>
  <c r="M61" i="5"/>
  <c r="M63" i="5"/>
  <c r="M64" i="5"/>
  <c r="M65" i="5"/>
  <c r="M66" i="5"/>
  <c r="M67" i="5"/>
  <c r="M68" i="5"/>
  <c r="M71" i="5"/>
  <c r="M73" i="5"/>
  <c r="L19" i="5"/>
  <c r="L52" i="5"/>
  <c r="L53" i="5"/>
  <c r="L54" i="5"/>
  <c r="L55" i="5"/>
  <c r="L56" i="5"/>
  <c r="L57" i="5"/>
  <c r="L61" i="5"/>
  <c r="L63" i="5"/>
  <c r="L64" i="5"/>
  <c r="L65" i="5"/>
  <c r="L66" i="5"/>
  <c r="L67" i="5"/>
  <c r="L68" i="5"/>
  <c r="L71" i="5"/>
  <c r="L73" i="5"/>
  <c r="K19" i="5"/>
  <c r="K52" i="5"/>
  <c r="K53" i="5"/>
  <c r="K54" i="5"/>
  <c r="K55" i="5"/>
  <c r="K56" i="5"/>
  <c r="K57" i="5"/>
  <c r="K61" i="5"/>
  <c r="K63" i="5"/>
  <c r="K64" i="5"/>
  <c r="K65" i="5"/>
  <c r="K66" i="5"/>
  <c r="K67" i="5"/>
  <c r="K68" i="5"/>
  <c r="K71" i="5"/>
  <c r="K73" i="5"/>
  <c r="J19" i="5"/>
  <c r="J52" i="5"/>
  <c r="J53" i="5"/>
  <c r="J54" i="5"/>
  <c r="J55" i="5"/>
  <c r="J56" i="5"/>
  <c r="J57" i="5"/>
  <c r="J61" i="5"/>
  <c r="J63" i="5"/>
  <c r="J64" i="5"/>
  <c r="J65" i="5"/>
  <c r="J66" i="5"/>
  <c r="J67" i="5"/>
  <c r="J68" i="5"/>
  <c r="J71" i="5"/>
  <c r="J73" i="5"/>
  <c r="I19" i="5"/>
  <c r="I52" i="5"/>
  <c r="I53" i="5"/>
  <c r="I54" i="5"/>
  <c r="I55" i="5"/>
  <c r="I56" i="5"/>
  <c r="I57" i="5"/>
  <c r="I61" i="5"/>
  <c r="I63" i="5"/>
  <c r="I64" i="5"/>
  <c r="I65" i="5"/>
  <c r="I66" i="5"/>
  <c r="I67" i="5"/>
  <c r="I68" i="5"/>
  <c r="I71" i="5"/>
  <c r="I73" i="5"/>
  <c r="H19" i="5"/>
  <c r="H52" i="5"/>
  <c r="H53" i="5"/>
  <c r="H54" i="5"/>
  <c r="H55" i="5"/>
  <c r="H56" i="5"/>
  <c r="H57" i="5"/>
  <c r="H61" i="5"/>
  <c r="H63" i="5"/>
  <c r="H64" i="5"/>
  <c r="H65" i="5"/>
  <c r="H66" i="5"/>
  <c r="H67" i="5"/>
  <c r="H68" i="5"/>
  <c r="H71" i="5"/>
  <c r="H73" i="5"/>
  <c r="G19" i="5"/>
  <c r="G52" i="5"/>
  <c r="G53" i="5"/>
  <c r="G54" i="5"/>
  <c r="G55" i="5"/>
  <c r="G56" i="5"/>
  <c r="G57" i="5"/>
  <c r="G61" i="5"/>
  <c r="G63" i="5"/>
  <c r="G64" i="5"/>
  <c r="G65" i="5"/>
  <c r="G66" i="5"/>
  <c r="G67" i="5"/>
  <c r="G68" i="5"/>
  <c r="G71" i="5"/>
  <c r="G73" i="5"/>
  <c r="F19" i="5"/>
  <c r="F52" i="5"/>
  <c r="F53" i="5"/>
  <c r="F54" i="5"/>
  <c r="F55" i="5"/>
  <c r="F56" i="5"/>
  <c r="F57" i="5"/>
  <c r="F61" i="5"/>
  <c r="F63" i="5"/>
  <c r="F64" i="5"/>
  <c r="F65" i="5"/>
  <c r="F66" i="5"/>
  <c r="F67" i="5"/>
  <c r="F68" i="5"/>
  <c r="F71" i="5"/>
  <c r="F73" i="5"/>
  <c r="E19" i="5"/>
  <c r="E52" i="5"/>
  <c r="E53" i="5"/>
  <c r="E54" i="5"/>
  <c r="E55" i="5"/>
  <c r="E56" i="5"/>
  <c r="E57" i="5"/>
  <c r="E61" i="5"/>
  <c r="E63" i="5"/>
  <c r="E64" i="5"/>
  <c r="E65" i="5"/>
  <c r="E66" i="5"/>
  <c r="E67" i="5"/>
  <c r="E68" i="5"/>
  <c r="E71" i="5"/>
  <c r="E73" i="5"/>
  <c r="D19" i="5"/>
  <c r="D52" i="5"/>
  <c r="D53" i="5"/>
  <c r="D54" i="5"/>
  <c r="D55" i="5"/>
  <c r="D56" i="5"/>
  <c r="D57" i="5"/>
  <c r="D61" i="5"/>
  <c r="D63" i="5"/>
  <c r="D64" i="5"/>
  <c r="D65" i="5"/>
  <c r="D66" i="5"/>
  <c r="D67" i="5"/>
  <c r="D68" i="5"/>
  <c r="D71" i="5"/>
  <c r="D73" i="5"/>
  <c r="C19" i="5"/>
  <c r="C52" i="5"/>
  <c r="C53" i="5"/>
  <c r="C54" i="5"/>
  <c r="C55" i="5"/>
  <c r="C56" i="5"/>
  <c r="C57" i="5"/>
  <c r="C61" i="5"/>
  <c r="C63" i="5"/>
  <c r="C64" i="5"/>
  <c r="C65" i="5"/>
  <c r="C66" i="5"/>
  <c r="C67" i="5"/>
  <c r="C68" i="5"/>
  <c r="C71" i="5"/>
  <c r="C73" i="5"/>
  <c r="C75" i="5"/>
  <c r="D74" i="5"/>
  <c r="D75" i="5"/>
  <c r="E74" i="5"/>
  <c r="E75" i="5"/>
  <c r="F74" i="5"/>
  <c r="F75" i="5"/>
  <c r="G74" i="5"/>
  <c r="G75" i="5"/>
  <c r="H74" i="5"/>
  <c r="H75" i="5"/>
  <c r="I74" i="5"/>
  <c r="I75" i="5"/>
  <c r="J74" i="5"/>
  <c r="J75" i="5"/>
  <c r="K74" i="5"/>
  <c r="K75" i="5"/>
  <c r="L74" i="5"/>
  <c r="L75" i="5"/>
  <c r="M74" i="5"/>
  <c r="M75" i="5"/>
  <c r="N74" i="5"/>
  <c r="N75" i="5"/>
  <c r="O73"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3" i="5"/>
  <c r="O64" i="5"/>
  <c r="O65" i="5"/>
  <c r="O66" i="5"/>
  <c r="O67" i="5"/>
  <c r="O68" i="5"/>
  <c r="O69" i="5"/>
  <c r="O70" i="5"/>
  <c r="O71" i="5"/>
  <c r="O19" i="5"/>
  <c r="O18" i="5"/>
  <c r="O17" i="5"/>
  <c r="O16" i="5"/>
  <c r="O15" i="5"/>
  <c r="O14" i="5"/>
  <c r="O13" i="5"/>
  <c r="O12" i="5"/>
  <c r="C11" i="5"/>
  <c r="D11" i="5"/>
  <c r="E11" i="5"/>
  <c r="F11" i="5"/>
  <c r="G11" i="5"/>
  <c r="H11" i="5"/>
  <c r="I11" i="5"/>
  <c r="J11" i="5"/>
  <c r="K11" i="5"/>
  <c r="L11" i="5"/>
  <c r="M11" i="5"/>
  <c r="N11" i="5"/>
  <c r="C22" i="4"/>
  <c r="C25" i="4"/>
  <c r="C26" i="4"/>
  <c r="C27" i="4"/>
  <c r="C28" i="4"/>
  <c r="C29" i="4"/>
  <c r="C30" i="4"/>
  <c r="C31" i="4"/>
  <c r="C32" i="4"/>
  <c r="C33" i="4"/>
  <c r="C34" i="4"/>
  <c r="C66" i="4"/>
  <c r="C68" i="4"/>
  <c r="C71" i="4"/>
  <c r="D22" i="4"/>
  <c r="D25" i="4"/>
  <c r="D26" i="4"/>
  <c r="D27" i="4"/>
  <c r="D28" i="4"/>
  <c r="D29" i="4"/>
  <c r="D30" i="4"/>
  <c r="D31" i="4"/>
  <c r="D32" i="4"/>
  <c r="D33" i="4"/>
  <c r="D34" i="4"/>
  <c r="D66" i="4"/>
  <c r="D68" i="4"/>
  <c r="D71" i="4"/>
  <c r="E22" i="4"/>
  <c r="E25" i="4"/>
  <c r="E26" i="4"/>
  <c r="E27" i="4"/>
  <c r="E28" i="4"/>
  <c r="E29" i="4"/>
  <c r="E30" i="4"/>
  <c r="E31" i="4"/>
  <c r="E32" i="4"/>
  <c r="E33" i="4"/>
  <c r="E34" i="4"/>
  <c r="E66" i="4"/>
  <c r="E68" i="4"/>
  <c r="E71" i="4"/>
  <c r="F22" i="4"/>
  <c r="F25" i="4"/>
  <c r="F26" i="4"/>
  <c r="F27" i="4"/>
  <c r="F28" i="4"/>
  <c r="F29" i="4"/>
  <c r="F30" i="4"/>
  <c r="F31" i="4"/>
  <c r="F32" i="4"/>
  <c r="F33" i="4"/>
  <c r="F34" i="4"/>
  <c r="F66" i="4"/>
  <c r="F68" i="4"/>
  <c r="F69" i="4"/>
  <c r="F71" i="4"/>
  <c r="G22" i="4"/>
  <c r="G25" i="4"/>
  <c r="G26" i="4"/>
  <c r="G27" i="4"/>
  <c r="G28" i="4"/>
  <c r="G29" i="4"/>
  <c r="G30" i="4"/>
  <c r="G31" i="4"/>
  <c r="G32" i="4"/>
  <c r="G33" i="4"/>
  <c r="G34" i="4"/>
  <c r="G66" i="4"/>
  <c r="G68" i="4"/>
  <c r="G71" i="4"/>
  <c r="H22" i="4"/>
  <c r="H25" i="4"/>
  <c r="H26" i="4"/>
  <c r="H27" i="4"/>
  <c r="H28" i="4"/>
  <c r="H29" i="4"/>
  <c r="H30" i="4"/>
  <c r="H31" i="4"/>
  <c r="H32" i="4"/>
  <c r="H33" i="4"/>
  <c r="H34" i="4"/>
  <c r="H66" i="4"/>
  <c r="H68" i="4"/>
  <c r="H69" i="4"/>
  <c r="H71" i="4"/>
  <c r="I22" i="4"/>
  <c r="I25" i="4"/>
  <c r="I26" i="4"/>
  <c r="I27" i="4"/>
  <c r="I28" i="4"/>
  <c r="I29" i="4"/>
  <c r="I30" i="4"/>
  <c r="I31" i="4"/>
  <c r="I32" i="4"/>
  <c r="I33" i="4"/>
  <c r="I34" i="4"/>
  <c r="I66" i="4"/>
  <c r="I68" i="4"/>
  <c r="I71" i="4"/>
  <c r="J22" i="4"/>
  <c r="J25" i="4"/>
  <c r="J26" i="4"/>
  <c r="J27" i="4"/>
  <c r="J28" i="4"/>
  <c r="J29" i="4"/>
  <c r="J30" i="4"/>
  <c r="J31" i="4"/>
  <c r="J32" i="4"/>
  <c r="J33" i="4"/>
  <c r="J34" i="4"/>
  <c r="J66" i="4"/>
  <c r="J68" i="4"/>
  <c r="J71" i="4"/>
  <c r="K22" i="4"/>
  <c r="K25" i="4"/>
  <c r="K26" i="4"/>
  <c r="K27" i="4"/>
  <c r="K28" i="4"/>
  <c r="K29" i="4"/>
  <c r="K30" i="4"/>
  <c r="K31" i="4"/>
  <c r="K32" i="4"/>
  <c r="K33" i="4"/>
  <c r="K34" i="4"/>
  <c r="K66" i="4"/>
  <c r="K68" i="4"/>
  <c r="K69" i="4"/>
  <c r="K71" i="4"/>
  <c r="L22" i="4"/>
  <c r="L25" i="4"/>
  <c r="L26" i="4"/>
  <c r="L27" i="4"/>
  <c r="L28" i="4"/>
  <c r="L29" i="4"/>
  <c r="L30" i="4"/>
  <c r="L31" i="4"/>
  <c r="L32" i="4"/>
  <c r="L33" i="4"/>
  <c r="L34" i="4"/>
  <c r="L66" i="4"/>
  <c r="L68" i="4"/>
  <c r="L71" i="4"/>
  <c r="M22" i="4"/>
  <c r="M25" i="4"/>
  <c r="M26" i="4"/>
  <c r="M27" i="4"/>
  <c r="M28" i="4"/>
  <c r="M29" i="4"/>
  <c r="M30" i="4"/>
  <c r="M31" i="4"/>
  <c r="M32" i="4"/>
  <c r="M33" i="4"/>
  <c r="M34" i="4"/>
  <c r="M66" i="4"/>
  <c r="M68" i="4"/>
  <c r="M71" i="4"/>
  <c r="N22" i="4"/>
  <c r="N25" i="4"/>
  <c r="N26" i="4"/>
  <c r="N27" i="4"/>
  <c r="N28" i="4"/>
  <c r="N29" i="4"/>
  <c r="N30" i="4"/>
  <c r="N31" i="4"/>
  <c r="N32" i="4"/>
  <c r="N33" i="4"/>
  <c r="N34" i="4"/>
  <c r="N66" i="4"/>
  <c r="N68" i="4"/>
  <c r="N71" i="4"/>
  <c r="O71" i="4"/>
  <c r="O69" i="4"/>
  <c r="O68"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4" i="4"/>
  <c r="O33" i="4"/>
  <c r="O32" i="4"/>
  <c r="A32" i="4"/>
  <c r="O31" i="4"/>
  <c r="A31" i="4"/>
  <c r="O30" i="4"/>
  <c r="A30" i="4"/>
  <c r="O29" i="4"/>
  <c r="A29" i="4"/>
  <c r="O28" i="4"/>
  <c r="A28" i="4"/>
  <c r="O27" i="4"/>
  <c r="A27" i="4"/>
  <c r="O26" i="4"/>
  <c r="A26" i="4"/>
  <c r="O25" i="4"/>
  <c r="A25" i="4"/>
  <c r="O22" i="4"/>
  <c r="O21" i="4"/>
  <c r="O20" i="4"/>
  <c r="O19" i="4"/>
  <c r="O18" i="4"/>
  <c r="O17" i="4"/>
  <c r="O16" i="4"/>
  <c r="O15" i="4"/>
  <c r="O14" i="4"/>
  <c r="O12" i="4"/>
  <c r="C11" i="4"/>
  <c r="D11" i="4"/>
  <c r="E11" i="4"/>
  <c r="F11" i="4"/>
  <c r="G11" i="4"/>
  <c r="H11" i="4"/>
  <c r="I11" i="4"/>
  <c r="J11" i="4"/>
  <c r="K11" i="4"/>
  <c r="L11" i="4"/>
  <c r="M11" i="4"/>
  <c r="N11" i="4"/>
  <c r="B71" i="3"/>
  <c r="A71" i="3"/>
  <c r="B69" i="3"/>
  <c r="A69" i="3"/>
  <c r="B68" i="3"/>
  <c r="A68" i="3"/>
  <c r="B66" i="3"/>
  <c r="C66" i="3"/>
  <c r="A66" i="3"/>
  <c r="B65" i="3"/>
  <c r="C65" i="3"/>
  <c r="A65" i="3"/>
  <c r="B64" i="3"/>
  <c r="C64" i="3"/>
  <c r="A64" i="3"/>
  <c r="B63" i="3"/>
  <c r="C63" i="3"/>
  <c r="A63" i="3"/>
  <c r="B62" i="3"/>
  <c r="C62" i="3"/>
  <c r="A62" i="3"/>
  <c r="B61" i="3"/>
  <c r="C61" i="3"/>
  <c r="A61" i="3"/>
  <c r="B60" i="3"/>
  <c r="C60" i="3"/>
  <c r="A60" i="3"/>
  <c r="B59" i="3"/>
  <c r="C59" i="3"/>
  <c r="A59" i="3"/>
  <c r="B58" i="3"/>
  <c r="C58" i="3"/>
  <c r="A58" i="3"/>
  <c r="B57" i="3"/>
  <c r="C57" i="3"/>
  <c r="A57" i="3"/>
  <c r="B56" i="3"/>
  <c r="C56" i="3"/>
  <c r="A56" i="3"/>
  <c r="B55" i="3"/>
  <c r="C55" i="3"/>
  <c r="A55" i="3"/>
  <c r="B54" i="3"/>
  <c r="C54" i="3"/>
  <c r="A54" i="3"/>
  <c r="B53" i="3"/>
  <c r="C53" i="3"/>
  <c r="A53" i="3"/>
  <c r="B52" i="3"/>
  <c r="C52" i="3"/>
  <c r="A52" i="3"/>
  <c r="B51" i="3"/>
  <c r="C51" i="3"/>
  <c r="A51" i="3"/>
  <c r="B50" i="3"/>
  <c r="C50" i="3"/>
  <c r="A50" i="3"/>
  <c r="B49" i="3"/>
  <c r="C49" i="3"/>
  <c r="A49" i="3"/>
  <c r="B48" i="3"/>
  <c r="C48" i="3"/>
  <c r="A48" i="3"/>
  <c r="B47" i="3"/>
  <c r="C47" i="3"/>
  <c r="A47" i="3"/>
  <c r="B46" i="3"/>
  <c r="C46" i="3"/>
  <c r="A46" i="3"/>
  <c r="B45" i="3"/>
  <c r="C45" i="3"/>
  <c r="A45" i="3"/>
  <c r="B44" i="3"/>
  <c r="C44" i="3"/>
  <c r="A44" i="3"/>
  <c r="B43" i="3"/>
  <c r="C43" i="3"/>
  <c r="A43" i="3"/>
  <c r="B42" i="3"/>
  <c r="C42" i="3"/>
  <c r="A42" i="3"/>
  <c r="B41" i="3"/>
  <c r="C41" i="3"/>
  <c r="A41" i="3"/>
  <c r="B40" i="3"/>
  <c r="C40" i="3"/>
  <c r="A40" i="3"/>
  <c r="B39" i="3"/>
  <c r="C39" i="3"/>
  <c r="A39" i="3"/>
  <c r="B38" i="3"/>
  <c r="C38" i="3"/>
  <c r="A38" i="3"/>
  <c r="B37" i="3"/>
  <c r="C37" i="3"/>
  <c r="A37" i="3"/>
  <c r="A36" i="3"/>
  <c r="B34" i="3"/>
  <c r="A34" i="3"/>
  <c r="B33" i="3"/>
  <c r="A33" i="3"/>
  <c r="B32" i="3"/>
  <c r="A32" i="3"/>
  <c r="B31" i="3"/>
  <c r="A31" i="3"/>
  <c r="B30" i="3"/>
  <c r="A30" i="3"/>
  <c r="B29" i="3"/>
  <c r="A29" i="3"/>
  <c r="B28" i="3"/>
  <c r="A28" i="3"/>
  <c r="B27" i="3"/>
  <c r="A27" i="3"/>
  <c r="B26" i="3"/>
  <c r="A26" i="3"/>
  <c r="B25" i="3"/>
  <c r="A25" i="3"/>
  <c r="A24" i="3"/>
  <c r="B22" i="3"/>
  <c r="C22" i="3"/>
  <c r="A22" i="3"/>
  <c r="B21" i="3"/>
  <c r="C21" i="3"/>
  <c r="A21" i="3"/>
  <c r="B20" i="3"/>
  <c r="C20" i="3"/>
  <c r="A20" i="3"/>
  <c r="B19" i="3"/>
  <c r="C19" i="3"/>
  <c r="A19" i="3"/>
  <c r="B18" i="3"/>
  <c r="C18" i="3"/>
  <c r="A18" i="3"/>
  <c r="B17" i="3"/>
  <c r="C17" i="3"/>
  <c r="A17" i="3"/>
  <c r="B16" i="3"/>
  <c r="C16" i="3"/>
  <c r="A16" i="3"/>
  <c r="B15" i="3"/>
  <c r="C15" i="3"/>
  <c r="A15" i="3"/>
  <c r="B14" i="3"/>
  <c r="C14" i="3"/>
  <c r="A14" i="3"/>
  <c r="B13" i="3"/>
  <c r="A13" i="3"/>
  <c r="B12" i="3"/>
  <c r="A12" i="3"/>
  <c r="B11" i="3"/>
  <c r="A1" i="3"/>
  <c r="F18" i="2"/>
  <c r="F29" i="2"/>
  <c r="F31" i="2"/>
  <c r="F38" i="2"/>
  <c r="F40" i="2"/>
  <c r="B18" i="2"/>
  <c r="B29" i="2"/>
  <c r="B35" i="2"/>
  <c r="B37" i="2"/>
  <c r="F42" i="2"/>
  <c r="G38" i="2"/>
  <c r="C18" i="2"/>
  <c r="C29" i="2"/>
  <c r="C35" i="2"/>
  <c r="C37" i="2"/>
  <c r="G18" i="2"/>
  <c r="G29" i="2"/>
  <c r="G31" i="2"/>
  <c r="G10" i="2"/>
  <c r="F10" i="2"/>
</calcChain>
</file>

<file path=xl/comments1.xml><?xml version="1.0" encoding="utf-8"?>
<comments xmlns="http://schemas.openxmlformats.org/spreadsheetml/2006/main">
  <authors>
    <author>Mom</author>
    <author>SD SBDC</author>
  </authors>
  <commentList>
    <comment ref="C7" authorId="0">
      <text>
        <r>
          <rPr>
            <b/>
            <sz val="10"/>
            <color indexed="81"/>
            <rFont val="Tahoma"/>
            <family val="2"/>
          </rPr>
          <t>SBDC:</t>
        </r>
        <r>
          <rPr>
            <sz val="10"/>
            <color indexed="81"/>
            <rFont val="Tahoma"/>
            <family val="2"/>
          </rPr>
          <t xml:space="preserve"> For an existing business, generally use the first loan box(es) for new loans, then use later boxes for existing loans</t>
        </r>
      </text>
    </comment>
    <comment ref="C8" authorId="1">
      <text>
        <r>
          <rPr>
            <b/>
            <sz val="8"/>
            <color indexed="81"/>
            <rFont val="Tahoma"/>
            <family val="2"/>
          </rPr>
          <t xml:space="preserve">SBDC:  </t>
        </r>
        <r>
          <rPr>
            <sz val="8"/>
            <color indexed="81"/>
            <rFont val="Tahoma"/>
            <family val="2"/>
          </rPr>
          <t>use a "1" to indicate that this loan is used as part of the original business start-up.  Use a "13" to indicate a loan starting the 1st month of the 2nd year.
If using to finance a future purchase, set this number equal to that used on the Depr tab, cells C27 through C24</t>
        </r>
      </text>
    </comment>
    <comment ref="C9" authorId="1">
      <text>
        <r>
          <rPr>
            <sz val="8"/>
            <color indexed="81"/>
            <rFont val="Tahoma"/>
            <family val="2"/>
          </rPr>
          <t>Allows for up to 72 months at interest-only payments, as reflected on Am and CF pages</t>
        </r>
      </text>
    </comment>
  </commentList>
</comments>
</file>

<file path=xl/sharedStrings.xml><?xml version="1.0" encoding="utf-8"?>
<sst xmlns="http://schemas.openxmlformats.org/spreadsheetml/2006/main" count="311" uniqueCount="187">
  <si>
    <t>2-year Pro Forma Balance Sheet</t>
  </si>
  <si>
    <t>Assets</t>
  </si>
  <si>
    <t>Liabilities</t>
  </si>
  <si>
    <t>Current Assets:</t>
  </si>
  <si>
    <t>Year 1</t>
  </si>
  <si>
    <t>Year 2</t>
  </si>
  <si>
    <t>Current Liabilities:</t>
  </si>
  <si>
    <t>Cash</t>
  </si>
  <si>
    <t>Notes Payable - Bank</t>
  </si>
  <si>
    <t>Accounts Receivables</t>
  </si>
  <si>
    <t>Notes Payable - Other</t>
  </si>
  <si>
    <t>Invetory</t>
  </si>
  <si>
    <t>Line of Credit Payable</t>
  </si>
  <si>
    <t>Prepaids</t>
  </si>
  <si>
    <t>Accounts Payable</t>
  </si>
  <si>
    <t>Other Current Assets</t>
  </si>
  <si>
    <t>Accrued Expenses</t>
  </si>
  <si>
    <t>Taxes Payable</t>
  </si>
  <si>
    <t>Loans</t>
  </si>
  <si>
    <t>Total Current Assets</t>
  </si>
  <si>
    <t>Total Current Liabilities</t>
  </si>
  <si>
    <t>Fixed Assets:</t>
  </si>
  <si>
    <t>Long-term Liabilities:</t>
  </si>
  <si>
    <t>Land</t>
  </si>
  <si>
    <t>Long-Term Loan 1</t>
  </si>
  <si>
    <t>Buildings</t>
  </si>
  <si>
    <t>Long-Term Loan 2</t>
  </si>
  <si>
    <t>Renovations</t>
  </si>
  <si>
    <t>Long-Term Loan 3</t>
  </si>
  <si>
    <t>Equipment &amp; Machinery</t>
  </si>
  <si>
    <t>Long-Term Loan 4</t>
  </si>
  <si>
    <t>Furniture &amp; Fixtures</t>
  </si>
  <si>
    <t>Long-Term Loan 5</t>
  </si>
  <si>
    <t>Other Fixed Assets</t>
  </si>
  <si>
    <t>Long-Term Loan 6</t>
  </si>
  <si>
    <t>Subordinate Officer Debt</t>
  </si>
  <si>
    <t>Other Long-Term Debt</t>
  </si>
  <si>
    <t>Total Fixed Assets</t>
  </si>
  <si>
    <t>Total Long-Term Liabilities</t>
  </si>
  <si>
    <t>Intangibles:</t>
  </si>
  <si>
    <t>Total Debt</t>
  </si>
  <si>
    <t>Intangible Assets</t>
  </si>
  <si>
    <t>Organizational Expenses</t>
  </si>
  <si>
    <t>Equity:</t>
  </si>
  <si>
    <t>Loan Fees</t>
  </si>
  <si>
    <t>Common Stock</t>
  </si>
  <si>
    <t>Total intangible Assets</t>
  </si>
  <si>
    <t>Additional Cash Injection</t>
  </si>
  <si>
    <t>Retained Earnings</t>
  </si>
  <si>
    <t>Total Assets</t>
  </si>
  <si>
    <t>Treasury Stock</t>
  </si>
  <si>
    <t>Total Equity</t>
  </si>
  <si>
    <t>Total Debt &amp; Equity</t>
  </si>
  <si>
    <t>Balance Check</t>
  </si>
  <si>
    <t>12-Month Pro Forma Income Statement</t>
  </si>
  <si>
    <t>Month:</t>
  </si>
  <si>
    <t>Year:</t>
  </si>
  <si>
    <t>Total</t>
  </si>
  <si>
    <t>Revenue</t>
  </si>
  <si>
    <t>Revenue Type</t>
  </si>
  <si>
    <t>R1</t>
  </si>
  <si>
    <t>R2</t>
  </si>
  <si>
    <t>R3</t>
  </si>
  <si>
    <t>R4</t>
  </si>
  <si>
    <t>R5</t>
  </si>
  <si>
    <t>R6</t>
  </si>
  <si>
    <t>R7</t>
  </si>
  <si>
    <t>R8</t>
  </si>
  <si>
    <t>Total Revenue</t>
  </si>
  <si>
    <t>Cost of Goods Sold</t>
  </si>
  <si>
    <t>Total Cost of Goods Sold</t>
  </si>
  <si>
    <t>Gross Profit</t>
  </si>
  <si>
    <t>Expenses</t>
  </si>
  <si>
    <t>Fixed Employee Wages</t>
  </si>
  <si>
    <t>Fixed Payroll Taxes</t>
  </si>
  <si>
    <t>Variable Employee Wages</t>
  </si>
  <si>
    <t>Variable Payroll Taxes</t>
  </si>
  <si>
    <t>Workers Comp</t>
  </si>
  <si>
    <t>Commissions</t>
  </si>
  <si>
    <t>Employee Benefit Programs</t>
  </si>
  <si>
    <t>Bad Debts</t>
  </si>
  <si>
    <t>Advertising</t>
  </si>
  <si>
    <t>Charitable Contributions</t>
  </si>
  <si>
    <t>Contract Labor</t>
  </si>
  <si>
    <t>Dues and Subscriptions</t>
  </si>
  <si>
    <t xml:space="preserve">Insurance </t>
  </si>
  <si>
    <t>Legal and Professional Fees</t>
  </si>
  <si>
    <t>Licenses and Fees</t>
  </si>
  <si>
    <t>Office Expense</t>
  </si>
  <si>
    <t>Postage</t>
  </si>
  <si>
    <t>Rent</t>
  </si>
  <si>
    <t>Repairs and Maintenance</t>
  </si>
  <si>
    <t>Supplies</t>
  </si>
  <si>
    <t>Telephone</t>
  </si>
  <si>
    <t>Travel</t>
  </si>
  <si>
    <t>Utilities</t>
  </si>
  <si>
    <t>Vehicle Expenses</t>
  </si>
  <si>
    <t>Miscellaneous</t>
  </si>
  <si>
    <t>Amortization</t>
  </si>
  <si>
    <t>Depreciation</t>
  </si>
  <si>
    <t>Bank Charges</t>
  </si>
  <si>
    <t>Interest</t>
  </si>
  <si>
    <t>Total Expenses</t>
  </si>
  <si>
    <t>Net Profit Before Tax</t>
  </si>
  <si>
    <t>Quarterly Income Tax</t>
  </si>
  <si>
    <t>Net Income</t>
  </si>
  <si>
    <t>12-Month Pro Forma Cash Flow Statement</t>
  </si>
  <si>
    <t>Cash Inflow</t>
  </si>
  <si>
    <t>Collection from Credit</t>
  </si>
  <si>
    <t>Draw/(Repay) LOC</t>
  </si>
  <si>
    <t>Notes Injected / (Repaid)</t>
  </si>
  <si>
    <t>Loan Injection</t>
  </si>
  <si>
    <t>Equity Injection</t>
  </si>
  <si>
    <t>Total Cash Received</t>
  </si>
  <si>
    <t>Cash Outflow</t>
  </si>
  <si>
    <t>Prepaid Expense</t>
  </si>
  <si>
    <t>Credit Card Fees</t>
  </si>
  <si>
    <t>Other Direct Expense</t>
  </si>
  <si>
    <t>Int - Loan 1</t>
  </si>
  <si>
    <t>Int - Loan 2</t>
  </si>
  <si>
    <t>Int - Loan 3</t>
  </si>
  <si>
    <t>Int - Loan 4</t>
  </si>
  <si>
    <t>Int - Loan 5</t>
  </si>
  <si>
    <t>Int - Loan 6</t>
  </si>
  <si>
    <t>Int-Line of Credit</t>
  </si>
  <si>
    <t>SubTotal</t>
  </si>
  <si>
    <t>Princ. Pmt - Loan 1</t>
  </si>
  <si>
    <t>Princ. Pmt - Loan 2</t>
  </si>
  <si>
    <t>Princ. Pmt - Loan 3</t>
  </si>
  <si>
    <t>Princ. Pmt - Loan 4</t>
  </si>
  <si>
    <t>Princ. Pmt - Loan 5</t>
  </si>
  <si>
    <t>Princ. Pmt - Loan 6</t>
  </si>
  <si>
    <t>Quarterly Income Taxes</t>
  </si>
  <si>
    <t>Owner's Withdrawal</t>
  </si>
  <si>
    <t>Total Cash Paid</t>
  </si>
  <si>
    <t>CHANGE IN CASH</t>
  </si>
  <si>
    <t>Beginning Balance</t>
  </si>
  <si>
    <t>Ending Balance</t>
  </si>
  <si>
    <t>LOAN INFORMATION</t>
  </si>
  <si>
    <t>LOAN 1</t>
  </si>
  <si>
    <t>LOAN 2</t>
  </si>
  <si>
    <t>SOURCE OF LOAN:</t>
  </si>
  <si>
    <t>name</t>
  </si>
  <si>
    <t>NEW OR EXISTING LOAN:</t>
  </si>
  <si>
    <t>new</t>
  </si>
  <si>
    <t>BEGINNING MONTH:</t>
  </si>
  <si>
    <t>MONTHS INTEREST ONLY:</t>
  </si>
  <si>
    <t>AMOUNT OF FINANCING NEEDED:</t>
  </si>
  <si>
    <t>ANNUAL INTEREST RATE:</t>
  </si>
  <si>
    <t>TERM (IN YEARS):</t>
  </si>
  <si>
    <t>MONTHLY PAYMENT:</t>
  </si>
  <si>
    <t>LOAN 3</t>
  </si>
  <si>
    <t>LOAN 4</t>
  </si>
  <si>
    <t>LOAN 5</t>
  </si>
  <si>
    <t>LOAN 6</t>
  </si>
  <si>
    <t>Amortization Sheet</t>
  </si>
  <si>
    <t>Loan1</t>
  </si>
  <si>
    <t>Loan 2</t>
  </si>
  <si>
    <t>Loan 3</t>
  </si>
  <si>
    <t>Loan 4</t>
  </si>
  <si>
    <t>Loan 5</t>
  </si>
  <si>
    <t>Loan 6</t>
  </si>
  <si>
    <t>Proj. Month</t>
  </si>
  <si>
    <t>Beginning</t>
  </si>
  <si>
    <t>Principal</t>
  </si>
  <si>
    <t>Ending</t>
  </si>
  <si>
    <t>Balance</t>
  </si>
  <si>
    <t>Instructions</t>
  </si>
  <si>
    <t>Balance Check should equal $0. If not, your Balance Sheet is not balanced.</t>
  </si>
  <si>
    <t>Enter Company Name on the BS (Balance Sheet).</t>
  </si>
  <si>
    <t>Enter Your Assets on the left side of the BS (Balance Sheet).</t>
  </si>
  <si>
    <t>Enter Your Liabilities on the right side of the BS (Balance Sheet).</t>
  </si>
  <si>
    <t>Enter the Month your projections start on P&amp;L (Profit &amp; Loss Statement).</t>
  </si>
  <si>
    <t>Enter the Year your projections start on P&amp;L (Profit &amp; Loss Statement).</t>
  </si>
  <si>
    <t>Enter up to 8 types of revenue your company generates on P&amp;L (Profit &amp; Loss Statement).</t>
  </si>
  <si>
    <t>Enter the anticipated amount of revenue your company will generate each month by revenue type on P&amp;L (Profit &amp; Loss Statement).</t>
  </si>
  <si>
    <t>Enter the percentage of your Cost of Goods Sold (COGS) on P&amp;L (Profit &amp; Loss Statement).</t>
  </si>
  <si>
    <t>Enter your Employee Wages for each month on P&amp;L (Profit &amp; Loss Statement).</t>
  </si>
  <si>
    <t>Enter the percentages for employee compensation and other benefits on P&amp;L (Profit &amp; Loss Statement).</t>
  </si>
  <si>
    <t>Enter the rest of your company expenses on P&amp;L (Profit &amp; Loss Statement).</t>
  </si>
  <si>
    <t>Enter your Tax Rate on P&amp;L (Profit &amp; Loss Statement).</t>
  </si>
  <si>
    <t>Enter your anticipated percentage of Bad Debt on P&amp;L (Profit &amp; Loss Statement).</t>
  </si>
  <si>
    <t>Enter any loans you anticipate taking out on Loans.</t>
  </si>
  <si>
    <t>For questions, comments, or concerns, send an email to info@backboneamerica.com</t>
  </si>
  <si>
    <t>Your Company Name</t>
  </si>
  <si>
    <t>Disclaimer:</t>
  </si>
  <si>
    <t xml:space="preserve">This workbook is provided for education and informational purposes only, without any express or implied warranty of any kind, including warranties of accuracy, completeness, or fitness for any particular purpose. The Information contained in or provided from or through this workbook is not intended to be and does not constitute financial advice, legal advice, business advice or any other advice. You understand that you are using any and all Information available on or through this workbook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</si>
</sst>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164" formatCode="[$-409]mmm\-yy;@"/>
    <numFmt numFmtId="165" formatCode="_-&quot;$&quot;* #,##0.00_-;\-&quot;$&quot;* #,##0.00_-;_-&quot;$&quot;* &quot;-&quot;??_-;_-@_-"/>
    <numFmt numFmtId="166" formatCode="_-&quot;$&quot;* #,##0_-;\-&quot;$&quot;* #,##0_-;_-&quot;$&quot;* &quot;-&quot;??_-;_-@_-"/>
    <numFmt numFmtId="167" formatCode="#,##0.0_);\(#,##0.0\)"/>
  </numFmts>
  <fonts count="30" x14ac:knownFonts="1">
    <font>
      <sz val="12"/>
      <color theme="1"/>
      <name val="Calibri"/>
      <family val="2"/>
      <scheme val="minor"/>
    </font>
    <font>
      <sz val="12"/>
      <color theme="1"/>
      <name val="Calibri"/>
      <family val="2"/>
      <scheme val="minor"/>
    </font>
    <font>
      <b/>
      <sz val="36"/>
      <color theme="1"/>
      <name val="Calibri"/>
      <scheme val="minor"/>
    </font>
    <font>
      <b/>
      <sz val="20"/>
      <color theme="1"/>
      <name val="Calibri"/>
      <scheme val="minor"/>
    </font>
    <font>
      <b/>
      <sz val="18"/>
      <color theme="1"/>
      <name val="Calibri"/>
      <scheme val="minor"/>
    </font>
    <font>
      <sz val="16"/>
      <color theme="1"/>
      <name val="Calibri"/>
      <scheme val="minor"/>
    </font>
    <font>
      <sz val="12"/>
      <color theme="3"/>
      <name val="Calibri"/>
      <scheme val="minor"/>
    </font>
    <font>
      <b/>
      <sz val="16"/>
      <color theme="1"/>
      <name val="Calibri"/>
      <scheme val="minor"/>
    </font>
    <font>
      <sz val="10"/>
      <name val="Arial"/>
      <family val="2"/>
    </font>
    <font>
      <b/>
      <sz val="20"/>
      <color theme="6"/>
      <name val="Calibri"/>
      <scheme val="minor"/>
    </font>
    <font>
      <sz val="10"/>
      <color theme="6"/>
      <name val="Arial"/>
      <family val="2"/>
    </font>
    <font>
      <sz val="12"/>
      <color theme="6"/>
      <name val="Calibri"/>
      <family val="2"/>
      <scheme val="minor"/>
    </font>
    <font>
      <b/>
      <sz val="16"/>
      <color theme="6"/>
      <name val="Calibri"/>
      <scheme val="minor"/>
    </font>
    <font>
      <sz val="12"/>
      <name val="Calibri"/>
      <scheme val="minor"/>
    </font>
    <font>
      <sz val="10"/>
      <name val="Arial MT"/>
    </font>
    <font>
      <b/>
      <sz val="14"/>
      <name val="Arial"/>
      <family val="2"/>
    </font>
    <font>
      <sz val="8"/>
      <name val="Arial"/>
      <family val="2"/>
    </font>
    <font>
      <b/>
      <sz val="16"/>
      <name val="Calibri"/>
      <scheme val="minor"/>
    </font>
    <font>
      <sz val="8"/>
      <color theme="0"/>
      <name val="Arial"/>
      <family val="2"/>
    </font>
    <font>
      <sz val="8"/>
      <color theme="6"/>
      <name val="Arial"/>
    </font>
    <font>
      <sz val="8"/>
      <color indexed="12"/>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sz val="7"/>
      <name val="Arial MT"/>
    </font>
    <font>
      <b/>
      <sz val="7"/>
      <name val="Arial MT"/>
    </font>
    <font>
      <sz val="7"/>
      <color indexed="10"/>
      <name val="Arial MT"/>
    </font>
    <font>
      <u/>
      <sz val="12"/>
      <color theme="10"/>
      <name val="Calibri"/>
      <family val="2"/>
      <scheme val="minor"/>
    </font>
    <font>
      <b/>
      <sz val="36"/>
      <name val="Calibri"/>
      <scheme val="minor"/>
    </font>
  </fonts>
  <fills count="4">
    <fill>
      <patternFill patternType="none"/>
    </fill>
    <fill>
      <patternFill patternType="gray125"/>
    </fill>
    <fill>
      <patternFill patternType="solid">
        <fgColor theme="3" tint="0.39997558519241921"/>
        <bgColor indexed="64"/>
      </patternFill>
    </fill>
    <fill>
      <patternFill patternType="solid">
        <fgColor theme="2"/>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6">
    <xf numFmtId="0" fontId="0" fillId="0" borderId="0"/>
    <xf numFmtId="9" fontId="1" fillId="0" borderId="0" applyFont="0" applyFill="0" applyBorder="0" applyAlignment="0" applyProtection="0"/>
    <xf numFmtId="165" fontId="1" fillId="0" borderId="0" applyFont="0" applyFill="0" applyBorder="0" applyAlignment="0" applyProtection="0"/>
    <xf numFmtId="5" fontId="14" fillId="0" borderId="0"/>
    <xf numFmtId="9" fontId="8" fillId="0" borderId="0" applyFont="0" applyFill="0" applyBorder="0" applyAlignment="0" applyProtection="0"/>
    <xf numFmtId="0" fontId="28" fillId="0" borderId="0" applyNumberFormat="0" applyFill="0" applyBorder="0" applyAlignment="0" applyProtection="0"/>
  </cellStyleXfs>
  <cellXfs count="126">
    <xf numFmtId="0" fontId="0" fillId="0" borderId="0" xfId="0"/>
    <xf numFmtId="0" fontId="2" fillId="0" borderId="0" xfId="0" applyFont="1" applyAlignment="1">
      <alignment horizontal="center"/>
    </xf>
    <xf numFmtId="0" fontId="2" fillId="2" borderId="0" xfId="0" applyFont="1" applyFill="1" applyBorder="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xf numFmtId="0" fontId="6" fillId="0" borderId="1" xfId="0" applyFont="1" applyBorder="1"/>
    <xf numFmtId="0" fontId="6" fillId="0" borderId="3" xfId="0" applyFont="1" applyBorder="1"/>
    <xf numFmtId="0" fontId="6" fillId="0" borderId="5" xfId="0" applyFont="1" applyBorder="1"/>
    <xf numFmtId="0" fontId="7" fillId="0" borderId="0" xfId="0" applyFont="1"/>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166" fontId="0" fillId="0" borderId="0" xfId="2" applyNumberFormat="1" applyFont="1"/>
    <xf numFmtId="0" fontId="5" fillId="0" borderId="0" xfId="0" applyFont="1" applyAlignment="1">
      <alignment horizontal="left"/>
    </xf>
    <xf numFmtId="0" fontId="8" fillId="0" borderId="0" xfId="0" applyFont="1" applyFill="1" applyProtection="1">
      <protection locked="0"/>
    </xf>
    <xf numFmtId="10" fontId="8" fillId="0" borderId="0" xfId="1" applyNumberFormat="1" applyFont="1" applyFill="1" applyProtection="1">
      <protection locked="0"/>
    </xf>
    <xf numFmtId="0" fontId="7" fillId="0" borderId="0" xfId="0" applyFont="1" applyAlignment="1">
      <alignment horizontal="left"/>
    </xf>
    <xf numFmtId="166" fontId="7" fillId="0" borderId="0" xfId="2" applyNumberFormat="1" applyFont="1" applyAlignment="1">
      <alignment horizontal="left"/>
    </xf>
    <xf numFmtId="10" fontId="7" fillId="0" borderId="0" xfId="1" applyNumberFormat="1" applyFont="1" applyAlignment="1">
      <alignment horizontal="left" indent="1"/>
    </xf>
    <xf numFmtId="0" fontId="4" fillId="0" borderId="0" xfId="0" applyFont="1" applyAlignment="1">
      <alignment horizontal="left"/>
    </xf>
    <xf numFmtId="166" fontId="4" fillId="0" borderId="0" xfId="0" applyNumberFormat="1" applyFont="1"/>
    <xf numFmtId="0" fontId="4" fillId="0" borderId="0" xfId="0" applyFont="1"/>
    <xf numFmtId="10" fontId="0" fillId="0" borderId="0" xfId="1" applyNumberFormat="1" applyFont="1"/>
    <xf numFmtId="10" fontId="7" fillId="0" borderId="0" xfId="1" applyNumberFormat="1" applyFont="1" applyAlignment="1">
      <alignment horizontal="right"/>
    </xf>
    <xf numFmtId="0" fontId="9" fillId="0" borderId="0" xfId="0" applyFont="1" applyAlignment="1" applyProtection="1">
      <alignment horizontal="left" vertical="center"/>
      <protection locked="0"/>
    </xf>
    <xf numFmtId="0" fontId="10" fillId="0" borderId="0" xfId="0" applyFont="1" applyFill="1" applyProtection="1">
      <protection locked="0"/>
    </xf>
    <xf numFmtId="166" fontId="10" fillId="0" borderId="0" xfId="2" applyNumberFormat="1" applyFont="1" applyFill="1" applyProtection="1">
      <protection locked="0"/>
    </xf>
    <xf numFmtId="166" fontId="0" fillId="0" borderId="0" xfId="2" applyNumberFormat="1" applyFont="1" applyProtection="1"/>
    <xf numFmtId="9" fontId="8" fillId="0" borderId="0" xfId="1" applyFont="1" applyFill="1" applyProtection="1">
      <protection locked="0"/>
    </xf>
    <xf numFmtId="0" fontId="8" fillId="0" borderId="0" xfId="0" applyFont="1" applyFill="1" applyProtection="1"/>
    <xf numFmtId="9" fontId="10" fillId="0" borderId="0" xfId="1" applyFont="1" applyFill="1" applyProtection="1">
      <protection locked="0"/>
    </xf>
    <xf numFmtId="166" fontId="8" fillId="0" borderId="0" xfId="2" applyNumberFormat="1" applyFont="1" applyFill="1" applyProtection="1"/>
    <xf numFmtId="166" fontId="7" fillId="0" borderId="0" xfId="2" applyNumberFormat="1" applyFont="1" applyAlignment="1" applyProtection="1">
      <alignment horizontal="left"/>
    </xf>
    <xf numFmtId="166" fontId="4" fillId="0" borderId="0" xfId="0" applyNumberFormat="1" applyFont="1" applyProtection="1"/>
    <xf numFmtId="166" fontId="11" fillId="0" borderId="0" xfId="2" applyNumberFormat="1" applyFont="1" applyProtection="1">
      <protection locked="0"/>
    </xf>
    <xf numFmtId="10" fontId="10" fillId="0" borderId="0" xfId="1" applyNumberFormat="1" applyFont="1" applyFill="1" applyProtection="1">
      <protection locked="0"/>
    </xf>
    <xf numFmtId="9" fontId="12" fillId="0" borderId="0" xfId="1" applyFont="1" applyAlignment="1" applyProtection="1">
      <alignment horizontal="left"/>
      <protection locked="0"/>
    </xf>
    <xf numFmtId="166" fontId="12" fillId="0" borderId="0" xfId="2" applyNumberFormat="1" applyFont="1" applyAlignment="1">
      <alignment horizontal="left"/>
    </xf>
    <xf numFmtId="166" fontId="12" fillId="0" borderId="0" xfId="2" applyNumberFormat="1" applyFont="1" applyAlignment="1" applyProtection="1">
      <alignment horizontal="left"/>
      <protection locked="0"/>
    </xf>
    <xf numFmtId="165" fontId="0" fillId="0" borderId="0" xfId="0" applyNumberFormat="1"/>
    <xf numFmtId="0" fontId="2" fillId="0" borderId="0" xfId="0" applyFont="1" applyAlignment="1" applyProtection="1">
      <alignment horizontal="center"/>
    </xf>
    <xf numFmtId="0" fontId="0" fillId="0" borderId="0" xfId="0" applyProtection="1"/>
    <xf numFmtId="0" fontId="2" fillId="2" borderId="0" xfId="0" applyFont="1" applyFill="1" applyBorder="1" applyAlignment="1" applyProtection="1">
      <alignment horizont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9" fontId="8" fillId="0" borderId="0" xfId="1" applyFont="1" applyFill="1" applyProtection="1"/>
    <xf numFmtId="0" fontId="7" fillId="0" borderId="0" xfId="0" applyFont="1" applyAlignment="1" applyProtection="1">
      <alignment horizontal="left"/>
    </xf>
    <xf numFmtId="0" fontId="8" fillId="0" borderId="7" xfId="0" applyFont="1" applyFill="1" applyBorder="1" applyProtection="1"/>
    <xf numFmtId="0" fontId="3" fillId="0" borderId="7" xfId="0" applyFont="1" applyBorder="1" applyAlignment="1" applyProtection="1">
      <alignment horizontal="left" vertical="center"/>
    </xf>
    <xf numFmtId="166" fontId="11" fillId="0" borderId="7" xfId="2" applyNumberFormat="1" applyFont="1" applyBorder="1" applyProtection="1">
      <protection locked="0"/>
    </xf>
    <xf numFmtId="166" fontId="0" fillId="0" borderId="7" xfId="2" applyNumberFormat="1" applyFont="1" applyBorder="1" applyProtection="1"/>
    <xf numFmtId="10" fontId="10" fillId="0" borderId="0" xfId="1" applyNumberFormat="1" applyFont="1" applyFill="1" applyProtection="1"/>
    <xf numFmtId="10" fontId="10" fillId="0" borderId="7" xfId="1" applyNumberFormat="1" applyFont="1" applyFill="1" applyBorder="1" applyProtection="1"/>
    <xf numFmtId="166" fontId="13" fillId="0" borderId="0" xfId="2" applyNumberFormat="1" applyFont="1" applyProtection="1"/>
    <xf numFmtId="38" fontId="7" fillId="0" borderId="0" xfId="2" applyNumberFormat="1" applyFont="1" applyAlignment="1" applyProtection="1">
      <alignment horizontal="left"/>
    </xf>
    <xf numFmtId="165" fontId="0" fillId="0" borderId="0" xfId="0" applyNumberFormat="1" applyProtection="1"/>
    <xf numFmtId="5" fontId="15" fillId="0" borderId="0" xfId="3" applyFont="1" applyBorder="1" applyAlignment="1" applyProtection="1"/>
    <xf numFmtId="5" fontId="16" fillId="0" borderId="0" xfId="3" applyFont="1" applyBorder="1" applyProtection="1"/>
    <xf numFmtId="5" fontId="17" fillId="0" borderId="1" xfId="3" applyFont="1" applyBorder="1" applyAlignment="1" applyProtection="1">
      <alignment horizontal="center"/>
    </xf>
    <xf numFmtId="5" fontId="17" fillId="0" borderId="2" xfId="3" applyFont="1" applyBorder="1" applyAlignment="1" applyProtection="1">
      <alignment horizontal="center"/>
    </xf>
    <xf numFmtId="5" fontId="16" fillId="0" borderId="0" xfId="3" applyFont="1" applyBorder="1" applyAlignment="1" applyProtection="1">
      <alignment horizontal="center"/>
    </xf>
    <xf numFmtId="5" fontId="16" fillId="0" borderId="3" xfId="3" applyFont="1" applyBorder="1" applyProtection="1"/>
    <xf numFmtId="5" fontId="16" fillId="0" borderId="4" xfId="3" applyFont="1" applyBorder="1" applyProtection="1"/>
    <xf numFmtId="5" fontId="18" fillId="0" borderId="0" xfId="3" applyFont="1" applyBorder="1" applyProtection="1"/>
    <xf numFmtId="5" fontId="16" fillId="0" borderId="3" xfId="3" applyFont="1" applyBorder="1" applyAlignment="1" applyProtection="1">
      <alignment horizontal="left"/>
    </xf>
    <xf numFmtId="5" fontId="19" fillId="0" borderId="4" xfId="3" applyFont="1" applyBorder="1" applyAlignment="1" applyProtection="1">
      <alignment horizontal="right"/>
      <protection locked="0"/>
    </xf>
    <xf numFmtId="5" fontId="20" fillId="0" borderId="0" xfId="3" applyFont="1" applyBorder="1" applyProtection="1"/>
    <xf numFmtId="37" fontId="19" fillId="0" borderId="4" xfId="3" applyNumberFormat="1" applyFont="1" applyBorder="1" applyAlignment="1" applyProtection="1">
      <alignment horizontal="right"/>
      <protection locked="0"/>
    </xf>
    <xf numFmtId="37" fontId="20" fillId="0" borderId="0" xfId="3" applyNumberFormat="1" applyFont="1" applyBorder="1" applyProtection="1"/>
    <xf numFmtId="5" fontId="19" fillId="0" borderId="4" xfId="3" applyFont="1" applyBorder="1" applyProtection="1"/>
    <xf numFmtId="5" fontId="19" fillId="0" borderId="4" xfId="3" applyFont="1" applyBorder="1" applyProtection="1">
      <protection locked="0"/>
    </xf>
    <xf numFmtId="10" fontId="19" fillId="0" borderId="4" xfId="3" applyNumberFormat="1" applyFont="1" applyBorder="1" applyProtection="1">
      <protection locked="0"/>
    </xf>
    <xf numFmtId="10" fontId="20" fillId="0" borderId="0" xfId="3" applyNumberFormat="1" applyFont="1" applyBorder="1" applyProtection="1"/>
    <xf numFmtId="7" fontId="16" fillId="0" borderId="0" xfId="3" applyNumberFormat="1" applyFont="1" applyBorder="1" applyProtection="1"/>
    <xf numFmtId="167" fontId="19" fillId="0" borderId="4" xfId="3" applyNumberFormat="1" applyFont="1" applyBorder="1" applyProtection="1">
      <protection locked="0"/>
    </xf>
    <xf numFmtId="5" fontId="16" fillId="0" borderId="5" xfId="3" applyFont="1" applyBorder="1" applyAlignment="1" applyProtection="1">
      <alignment horizontal="left"/>
    </xf>
    <xf numFmtId="7" fontId="16" fillId="0" borderId="6" xfId="3" applyNumberFormat="1" applyFont="1" applyBorder="1" applyProtection="1"/>
    <xf numFmtId="5" fontId="16" fillId="0" borderId="0" xfId="3" applyFont="1" applyBorder="1" applyAlignment="1" applyProtection="1">
      <alignment horizontal="left"/>
    </xf>
    <xf numFmtId="7" fontId="16" fillId="0" borderId="0" xfId="3" applyNumberFormat="1" applyFont="1" applyBorder="1" applyAlignment="1" applyProtection="1">
      <alignment horizontal="left"/>
    </xf>
    <xf numFmtId="5" fontId="25" fillId="0" borderId="0" xfId="3" applyFont="1" applyProtection="1">
      <protection hidden="1"/>
    </xf>
    <xf numFmtId="5" fontId="25" fillId="0" borderId="0" xfId="3" applyFont="1" applyAlignment="1" applyProtection="1">
      <protection hidden="1"/>
    </xf>
    <xf numFmtId="5" fontId="26" fillId="0" borderId="0" xfId="3" applyFont="1" applyAlignment="1" applyProtection="1">
      <alignment horizontal="center"/>
      <protection hidden="1"/>
    </xf>
    <xf numFmtId="0" fontId="26" fillId="0" borderId="0" xfId="3" applyNumberFormat="1" applyFont="1" applyAlignment="1" applyProtection="1">
      <alignment horizontal="center"/>
      <protection hidden="1"/>
    </xf>
    <xf numFmtId="0" fontId="25" fillId="0" borderId="8" xfId="3" applyNumberFormat="1" applyFont="1" applyBorder="1" applyAlignment="1" applyProtection="1">
      <alignment horizontal="center" vertical="center" wrapText="1"/>
      <protection hidden="1"/>
    </xf>
    <xf numFmtId="5" fontId="25" fillId="0" borderId="9" xfId="3" applyFont="1" applyBorder="1" applyAlignment="1" applyProtection="1">
      <alignment horizontal="center"/>
      <protection hidden="1"/>
    </xf>
    <xf numFmtId="5" fontId="25" fillId="0" borderId="9" xfId="3" applyFont="1" applyBorder="1" applyAlignment="1" applyProtection="1">
      <alignment horizontal="center" vertical="center"/>
      <protection hidden="1"/>
    </xf>
    <xf numFmtId="5" fontId="25" fillId="0" borderId="10" xfId="3" applyFont="1" applyBorder="1" applyAlignment="1" applyProtection="1">
      <alignment horizontal="center" vertical="center"/>
      <protection hidden="1"/>
    </xf>
    <xf numFmtId="5" fontId="25" fillId="0" borderId="10" xfId="3" applyFont="1" applyBorder="1" applyAlignment="1" applyProtection="1">
      <alignment horizontal="center"/>
      <protection hidden="1"/>
    </xf>
    <xf numFmtId="5" fontId="25" fillId="0" borderId="0" xfId="3" applyFont="1" applyBorder="1" applyAlignment="1" applyProtection="1">
      <alignment horizontal="center" vertical="center"/>
      <protection hidden="1"/>
    </xf>
    <xf numFmtId="0" fontId="25" fillId="0" borderId="11" xfId="3" applyNumberFormat="1" applyFont="1" applyBorder="1" applyAlignment="1" applyProtection="1">
      <alignment horizontal="center" vertical="center" wrapText="1"/>
      <protection hidden="1"/>
    </xf>
    <xf numFmtId="5" fontId="25" fillId="0" borderId="12" xfId="3" applyFont="1" applyBorder="1" applyAlignment="1" applyProtection="1">
      <alignment horizontal="center"/>
      <protection hidden="1"/>
    </xf>
    <xf numFmtId="5" fontId="25" fillId="0" borderId="12" xfId="3" applyFont="1" applyBorder="1" applyAlignment="1" applyProtection="1">
      <alignment horizontal="center" vertical="center"/>
      <protection hidden="1"/>
    </xf>
    <xf numFmtId="5" fontId="25" fillId="0" borderId="13" xfId="3" applyFont="1" applyBorder="1" applyAlignment="1" applyProtection="1">
      <alignment horizontal="center" vertical="center"/>
      <protection hidden="1"/>
    </xf>
    <xf numFmtId="5" fontId="25" fillId="0" borderId="13" xfId="3" applyFont="1" applyBorder="1" applyAlignment="1" applyProtection="1">
      <alignment horizontal="center"/>
      <protection hidden="1"/>
    </xf>
    <xf numFmtId="5" fontId="25" fillId="0" borderId="0" xfId="3" applyFont="1" applyAlignment="1" applyProtection="1">
      <alignment horizontal="center"/>
      <protection hidden="1"/>
    </xf>
    <xf numFmtId="0" fontId="25" fillId="0" borderId="8" xfId="3" applyNumberFormat="1" applyFont="1" applyBorder="1" applyAlignment="1" applyProtection="1">
      <alignment horizontal="center"/>
      <protection hidden="1"/>
    </xf>
    <xf numFmtId="5" fontId="25" fillId="0" borderId="9" xfId="3" applyFont="1" applyBorder="1" applyProtection="1">
      <protection hidden="1"/>
    </xf>
    <xf numFmtId="5" fontId="25" fillId="0" borderId="10" xfId="3" applyFont="1" applyBorder="1" applyProtection="1">
      <protection hidden="1"/>
    </xf>
    <xf numFmtId="5" fontId="25" fillId="0" borderId="0" xfId="3" applyFont="1" applyBorder="1" applyProtection="1">
      <protection hidden="1"/>
    </xf>
    <xf numFmtId="0" fontId="25" fillId="0" borderId="14" xfId="3" applyNumberFormat="1" applyFont="1" applyBorder="1" applyAlignment="1" applyProtection="1">
      <alignment horizontal="center"/>
      <protection hidden="1"/>
    </xf>
    <xf numFmtId="5" fontId="25" fillId="0" borderId="15" xfId="3" applyFont="1" applyBorder="1" applyProtection="1">
      <protection hidden="1"/>
    </xf>
    <xf numFmtId="5" fontId="25" fillId="0" borderId="16" xfId="3" applyFont="1" applyBorder="1" applyProtection="1">
      <protection hidden="1"/>
    </xf>
    <xf numFmtId="0" fontId="25" fillId="0" borderId="11" xfId="3" applyNumberFormat="1" applyFont="1" applyBorder="1" applyAlignment="1" applyProtection="1">
      <alignment horizontal="center"/>
      <protection hidden="1"/>
    </xf>
    <xf numFmtId="5" fontId="25" fillId="0" borderId="12" xfId="3" applyFont="1" applyBorder="1" applyProtection="1">
      <protection hidden="1"/>
    </xf>
    <xf numFmtId="5" fontId="25" fillId="0" borderId="13" xfId="3" applyFont="1" applyBorder="1" applyProtection="1">
      <protection hidden="1"/>
    </xf>
    <xf numFmtId="5" fontId="25" fillId="0" borderId="8" xfId="3" applyFont="1" applyBorder="1" applyProtection="1">
      <protection hidden="1"/>
    </xf>
    <xf numFmtId="5" fontId="25" fillId="0" borderId="14" xfId="3" applyFont="1" applyBorder="1" applyProtection="1">
      <protection hidden="1"/>
    </xf>
    <xf numFmtId="5" fontId="25" fillId="0" borderId="11" xfId="3" applyFont="1" applyBorder="1" applyProtection="1">
      <protection hidden="1"/>
    </xf>
    <xf numFmtId="0" fontId="27" fillId="0" borderId="0" xfId="3" applyNumberFormat="1" applyFont="1" applyAlignment="1" applyProtection="1">
      <alignment horizontal="center"/>
      <protection hidden="1"/>
    </xf>
    <xf numFmtId="5" fontId="27" fillId="0" borderId="0" xfId="3" applyFont="1" applyProtection="1">
      <protection hidden="1"/>
    </xf>
    <xf numFmtId="0" fontId="0" fillId="0" borderId="0" xfId="0" quotePrefix="1"/>
    <xf numFmtId="0" fontId="28" fillId="0" borderId="0" xfId="5"/>
    <xf numFmtId="5" fontId="29" fillId="0" borderId="0" xfId="3" applyFont="1" applyBorder="1" applyAlignment="1" applyProtection="1">
      <alignment horizontal="center"/>
    </xf>
    <xf numFmtId="0" fontId="0" fillId="0" borderId="2" xfId="0" applyBorder="1" applyProtection="1">
      <protection locked="0"/>
    </xf>
    <xf numFmtId="0" fontId="0" fillId="0" borderId="4" xfId="0" applyBorder="1" applyProtection="1">
      <protection locked="0"/>
    </xf>
    <xf numFmtId="0" fontId="0" fillId="0" borderId="6" xfId="0" applyBorder="1" applyProtection="1">
      <protection locked="0"/>
    </xf>
    <xf numFmtId="0" fontId="6" fillId="3" borderId="3" xfId="0" applyFont="1" applyFill="1" applyBorder="1" applyProtection="1">
      <protection locked="0"/>
    </xf>
    <xf numFmtId="0" fontId="6" fillId="3" borderId="5" xfId="0" applyFont="1" applyFill="1" applyBorder="1" applyProtection="1">
      <protection locked="0"/>
    </xf>
    <xf numFmtId="0" fontId="9" fillId="0" borderId="0" xfId="0" applyFont="1" applyAlignment="1" applyProtection="1">
      <alignment horizontal="left" vertical="center"/>
    </xf>
    <xf numFmtId="0" fontId="0" fillId="0" borderId="0" xfId="0" applyAlignment="1">
      <alignment horizontal="left" vertical="top" wrapText="1"/>
    </xf>
    <xf numFmtId="0" fontId="0" fillId="0" borderId="0" xfId="0" applyAlignment="1">
      <alignment vertical="top" wrapText="1"/>
    </xf>
  </cellXfs>
  <cellStyles count="6">
    <cellStyle name="Currency 2" xfId="2"/>
    <cellStyle name="Hyperlink" xfId="5" builtinId="8"/>
    <cellStyle name="Normal" xfId="0" builtinId="0"/>
    <cellStyle name="Normal_Projection Software v. 1.21" xfId="3"/>
    <cellStyle name="Percent" xfId="1" builtinId="5"/>
    <cellStyle name="Percent 2" xf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backboneamerica.com?subject=Key%20Financial%20Statements%20(Questions,%20Comments,%20Concerns)"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30"/>
  <sheetViews>
    <sheetView tabSelected="1" workbookViewId="0">
      <selection activeCell="C20" sqref="C20:J25"/>
    </sheetView>
  </sheetViews>
  <sheetFormatPr baseColWidth="10" defaultRowHeight="16" x14ac:dyDescent="0.2"/>
  <sheetData>
    <row r="1" spans="1:11" ht="47" x14ac:dyDescent="0.55000000000000004">
      <c r="A1" s="1" t="s">
        <v>167</v>
      </c>
      <c r="B1" s="1"/>
      <c r="C1" s="1"/>
      <c r="D1" s="1"/>
      <c r="E1" s="1"/>
      <c r="F1" s="1"/>
      <c r="G1" s="1"/>
      <c r="H1" s="1"/>
      <c r="I1" s="1"/>
      <c r="J1" s="1"/>
      <c r="K1" s="1"/>
    </row>
    <row r="2" spans="1:11" ht="15" customHeight="1" x14ac:dyDescent="0.55000000000000004">
      <c r="A2" s="2"/>
      <c r="B2" s="2"/>
      <c r="C2" s="2"/>
      <c r="D2" s="2"/>
      <c r="E2" s="2"/>
      <c r="F2" s="2"/>
      <c r="G2" s="2"/>
      <c r="H2" s="2"/>
      <c r="I2" s="2"/>
      <c r="J2" s="2"/>
      <c r="K2" s="2"/>
    </row>
    <row r="3" spans="1:11" x14ac:dyDescent="0.2">
      <c r="A3" s="115">
        <v>1</v>
      </c>
      <c r="B3" s="116" t="s">
        <v>169</v>
      </c>
    </row>
    <row r="4" spans="1:11" x14ac:dyDescent="0.2">
      <c r="A4" s="115">
        <v>2</v>
      </c>
      <c r="B4" s="116" t="s">
        <v>170</v>
      </c>
    </row>
    <row r="5" spans="1:11" x14ac:dyDescent="0.2">
      <c r="A5" s="115">
        <v>3</v>
      </c>
      <c r="B5" s="116" t="s">
        <v>171</v>
      </c>
    </row>
    <row r="6" spans="1:11" x14ac:dyDescent="0.2">
      <c r="A6" s="115">
        <v>4</v>
      </c>
      <c r="B6" s="116" t="s">
        <v>168</v>
      </c>
    </row>
    <row r="7" spans="1:11" x14ac:dyDescent="0.2">
      <c r="A7" s="115">
        <v>5</v>
      </c>
      <c r="B7" s="116" t="s">
        <v>172</v>
      </c>
    </row>
    <row r="8" spans="1:11" x14ac:dyDescent="0.2">
      <c r="A8" s="115">
        <v>6</v>
      </c>
      <c r="B8" s="116" t="s">
        <v>173</v>
      </c>
    </row>
    <row r="9" spans="1:11" x14ac:dyDescent="0.2">
      <c r="A9" s="115">
        <v>7</v>
      </c>
      <c r="B9" s="116" t="s">
        <v>174</v>
      </c>
    </row>
    <row r="10" spans="1:11" x14ac:dyDescent="0.2">
      <c r="A10" s="115">
        <v>8</v>
      </c>
      <c r="B10" s="116" t="s">
        <v>175</v>
      </c>
    </row>
    <row r="11" spans="1:11" x14ac:dyDescent="0.2">
      <c r="A11" s="115">
        <v>9</v>
      </c>
      <c r="B11" s="116" t="s">
        <v>176</v>
      </c>
    </row>
    <row r="12" spans="1:11" x14ac:dyDescent="0.2">
      <c r="A12" s="115">
        <v>10</v>
      </c>
      <c r="B12" s="116" t="s">
        <v>177</v>
      </c>
    </row>
    <row r="13" spans="1:11" x14ac:dyDescent="0.2">
      <c r="A13" s="115">
        <v>11</v>
      </c>
      <c r="B13" s="116" t="s">
        <v>178</v>
      </c>
    </row>
    <row r="14" spans="1:11" x14ac:dyDescent="0.2">
      <c r="A14" s="115">
        <v>12</v>
      </c>
      <c r="B14" s="116" t="s">
        <v>181</v>
      </c>
    </row>
    <row r="15" spans="1:11" x14ac:dyDescent="0.2">
      <c r="A15" s="115">
        <v>13</v>
      </c>
      <c r="B15" s="116" t="s">
        <v>179</v>
      </c>
    </row>
    <row r="16" spans="1:11" x14ac:dyDescent="0.2">
      <c r="A16" s="115">
        <v>14</v>
      </c>
      <c r="B16" s="116" t="s">
        <v>180</v>
      </c>
    </row>
    <row r="17" spans="1:10" x14ac:dyDescent="0.2">
      <c r="A17" s="115">
        <v>15</v>
      </c>
      <c r="B17" s="116" t="s">
        <v>182</v>
      </c>
    </row>
    <row r="18" spans="1:10" x14ac:dyDescent="0.2">
      <c r="A18">
        <v>16</v>
      </c>
      <c r="B18" s="116" t="s">
        <v>183</v>
      </c>
    </row>
    <row r="20" spans="1:10" ht="16" customHeight="1" x14ac:dyDescent="0.2">
      <c r="B20" t="s">
        <v>185</v>
      </c>
      <c r="C20" s="124" t="s">
        <v>186</v>
      </c>
      <c r="D20" s="124"/>
      <c r="E20" s="124"/>
      <c r="F20" s="124"/>
      <c r="G20" s="124"/>
      <c r="H20" s="124"/>
      <c r="I20" s="124"/>
      <c r="J20" s="124"/>
    </row>
    <row r="21" spans="1:10" x14ac:dyDescent="0.2">
      <c r="C21" s="124"/>
      <c r="D21" s="124"/>
      <c r="E21" s="124"/>
      <c r="F21" s="124"/>
      <c r="G21" s="124"/>
      <c r="H21" s="124"/>
      <c r="I21" s="124"/>
      <c r="J21" s="124"/>
    </row>
    <row r="22" spans="1:10" x14ac:dyDescent="0.2">
      <c r="C22" s="124"/>
      <c r="D22" s="124"/>
      <c r="E22" s="124"/>
      <c r="F22" s="124"/>
      <c r="G22" s="124"/>
      <c r="H22" s="124"/>
      <c r="I22" s="124"/>
      <c r="J22" s="124"/>
    </row>
    <row r="23" spans="1:10" x14ac:dyDescent="0.2">
      <c r="C23" s="124"/>
      <c r="D23" s="124"/>
      <c r="E23" s="124"/>
      <c r="F23" s="124"/>
      <c r="G23" s="124"/>
      <c r="H23" s="124"/>
      <c r="I23" s="124"/>
      <c r="J23" s="124"/>
    </row>
    <row r="24" spans="1:10" x14ac:dyDescent="0.2">
      <c r="C24" s="124"/>
      <c r="D24" s="124"/>
      <c r="E24" s="124"/>
      <c r="F24" s="124"/>
      <c r="G24" s="124"/>
      <c r="H24" s="124"/>
      <c r="I24" s="124"/>
      <c r="J24" s="124"/>
    </row>
    <row r="25" spans="1:10" x14ac:dyDescent="0.2">
      <c r="C25" s="124"/>
      <c r="D25" s="124"/>
      <c r="E25" s="124"/>
      <c r="F25" s="124"/>
      <c r="G25" s="124"/>
      <c r="H25" s="124"/>
      <c r="I25" s="124"/>
      <c r="J25" s="124"/>
    </row>
    <row r="26" spans="1:10" x14ac:dyDescent="0.2">
      <c r="C26" s="125"/>
      <c r="D26" s="125"/>
      <c r="E26" s="125"/>
      <c r="F26" s="125"/>
      <c r="G26" s="125"/>
      <c r="H26" s="125"/>
      <c r="I26" s="125"/>
      <c r="J26" s="125"/>
    </row>
    <row r="27" spans="1:10" x14ac:dyDescent="0.2">
      <c r="C27" s="125"/>
      <c r="D27" s="125"/>
      <c r="E27" s="125"/>
      <c r="F27" s="125"/>
      <c r="G27" s="125"/>
      <c r="H27" s="125"/>
      <c r="I27" s="125"/>
      <c r="J27" s="125"/>
    </row>
    <row r="28" spans="1:10" x14ac:dyDescent="0.2">
      <c r="C28" s="125"/>
      <c r="D28" s="125"/>
      <c r="E28" s="125"/>
      <c r="F28" s="125"/>
      <c r="G28" s="125"/>
      <c r="H28" s="125"/>
      <c r="I28" s="125"/>
      <c r="J28" s="125"/>
    </row>
    <row r="29" spans="1:10" x14ac:dyDescent="0.2">
      <c r="C29" s="125"/>
      <c r="D29" s="125"/>
      <c r="E29" s="125"/>
      <c r="F29" s="125"/>
      <c r="G29" s="125"/>
      <c r="H29" s="125"/>
      <c r="I29" s="125"/>
      <c r="J29" s="125"/>
    </row>
    <row r="30" spans="1:10" x14ac:dyDescent="0.2">
      <c r="C30" s="125"/>
      <c r="D30" s="125"/>
      <c r="E30" s="125"/>
      <c r="F30" s="125"/>
      <c r="G30" s="125"/>
      <c r="H30" s="125"/>
      <c r="I30" s="125"/>
      <c r="J30" s="125"/>
    </row>
  </sheetData>
  <sheetProtection password="F0BC" sheet="1" objects="1" scenarios="1"/>
  <mergeCells count="3">
    <mergeCell ref="A2:K2"/>
    <mergeCell ref="A1:K1"/>
    <mergeCell ref="C20:J25"/>
  </mergeCells>
  <hyperlinks>
    <hyperlink ref="B3" location="BS!A1" display="Enter Company Name on the BS (Balance Sheet)"/>
    <hyperlink ref="B4" location="BS!B11" display="Enter Your Assets on the left side of the BS (Balance Sheet)"/>
    <hyperlink ref="B5" location="BS!F11" display="Enter Your Liabilities on the right side of the BS (Balance Sheet)"/>
    <hyperlink ref="B6" location="BS!F42" display="Balance Check should equal $0. If not, your Balance Sheet is not balanced."/>
    <hyperlink ref="B7" location="'P&amp;L'!C8" display="Enter the Month your projections start."/>
    <hyperlink ref="B8" location="'P&amp;L'!C9" display="Enter the Year your projections start."/>
    <hyperlink ref="B9" location="'P&amp;L'!A14" display="Enter up to 8 types of revenue your company generates."/>
    <hyperlink ref="B10" location="'P&amp;L'!C14" display="Enter the anticipated amount of revenue your company will generate each month by revenue type."/>
    <hyperlink ref="B11" location="'P&amp;L'!B25" display="Enter the percentage of your Cost of Goods Sold (COGS) on P&amp;L (Profit &amp; Loss Statement)."/>
    <hyperlink ref="B12" location="'P&amp;L'!C37" display="Enter your Employee Wages for each month on P&amp;L (Profit &amp; Loss Statement)."/>
    <hyperlink ref="B13" location="'P&amp;L'!B38" display="Enter the percentages for employee compensation and other benefits of P&amp;L (Profit &amp; Loss Statement)."/>
    <hyperlink ref="B14" location="'P&amp;L'!B44" display="Enter your anticipated percentage of Bad Debt on P&amp;L (Profit &amp; Loss Statement)."/>
    <hyperlink ref="B15" location="'P&amp;L'!C45" display="Enter the rest of your company expenses on P&amp;L (Profit &amp; Loss Statement)."/>
    <hyperlink ref="B16" location="'P&amp;L'!B89" display="Enter your Tax Rate on P&amp;L (Profit &amp; Loss Statement)."/>
    <hyperlink ref="B17" location="Loans!C6" display="Enter any loans you anticipate taking out on Loans."/>
    <hyperlink ref="B18" r:id="rId1" display="For questions, send an email to info@backboneamerica.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71"/>
  <sheetViews>
    <sheetView workbookViewId="0">
      <selection activeCell="A4" sqref="A4:E4"/>
    </sheetView>
  </sheetViews>
  <sheetFormatPr baseColWidth="10" defaultRowHeight="16" x14ac:dyDescent="0.2"/>
  <cols>
    <col min="1" max="1" width="28.6640625" bestFit="1" customWidth="1"/>
    <col min="2" max="2" width="14.83203125" bestFit="1" customWidth="1"/>
    <col min="3" max="3" width="13" bestFit="1" customWidth="1"/>
    <col min="4" max="4" width="12.1640625" bestFit="1" customWidth="1"/>
    <col min="5" max="5" width="13.33203125" bestFit="1" customWidth="1"/>
  </cols>
  <sheetData>
    <row r="1" spans="1:5" ht="15" customHeight="1" x14ac:dyDescent="0.2">
      <c r="A1" s="1" t="str">
        <f>'P&amp;L'!A1</f>
        <v>Your Company Name</v>
      </c>
      <c r="B1" s="1"/>
      <c r="C1" s="1"/>
      <c r="D1" s="1"/>
      <c r="E1" s="1"/>
    </row>
    <row r="2" spans="1:5" ht="15" customHeight="1" x14ac:dyDescent="0.2">
      <c r="A2" s="1"/>
      <c r="B2" s="1"/>
      <c r="C2" s="1"/>
      <c r="D2" s="1"/>
      <c r="E2" s="1"/>
    </row>
    <row r="3" spans="1:5" ht="15" customHeight="1" x14ac:dyDescent="0.2">
      <c r="A3" s="1"/>
      <c r="B3" s="1"/>
      <c r="C3" s="1"/>
      <c r="D3" s="1"/>
      <c r="E3" s="1"/>
    </row>
    <row r="4" spans="1:5" ht="15" customHeight="1" x14ac:dyDescent="0.55000000000000004">
      <c r="A4" s="2"/>
      <c r="B4" s="2"/>
      <c r="C4" s="2"/>
      <c r="D4" s="2"/>
      <c r="E4" s="2"/>
    </row>
    <row r="5" spans="1:5" ht="12" customHeight="1" x14ac:dyDescent="0.2"/>
    <row r="6" spans="1:5" ht="17" customHeight="1" x14ac:dyDescent="0.2">
      <c r="A6" s="3" t="str">
        <f>"Summary "&amp;TEXT('P&amp;L'!C11,"mmmyyyy")&amp;" - "&amp;TEXT('P&amp;L'!N11,"mmmyyyy")</f>
        <v>Summary Jan2016 - Dec2016</v>
      </c>
      <c r="B6" s="3"/>
      <c r="C6" s="3"/>
      <c r="D6" s="3"/>
      <c r="E6" s="3"/>
    </row>
    <row r="7" spans="1:5" ht="17" customHeight="1" x14ac:dyDescent="0.2">
      <c r="A7" s="3"/>
      <c r="B7" s="3"/>
      <c r="C7" s="3"/>
      <c r="D7" s="3"/>
      <c r="E7" s="3"/>
    </row>
    <row r="8" spans="1:5" ht="17" customHeight="1" x14ac:dyDescent="0.2">
      <c r="A8" s="10"/>
      <c r="B8" s="10"/>
      <c r="C8" s="11"/>
      <c r="D8" s="12"/>
      <c r="E8" s="12"/>
    </row>
    <row r="9" spans="1:5" ht="17" customHeight="1" x14ac:dyDescent="0.2">
      <c r="A9" s="10"/>
      <c r="B9" s="10"/>
      <c r="C9" s="11"/>
      <c r="D9" s="12"/>
      <c r="E9" s="12"/>
    </row>
    <row r="10" spans="1:5" ht="17" customHeight="1" x14ac:dyDescent="0.2">
      <c r="A10" s="12"/>
      <c r="B10" s="12"/>
      <c r="C10" s="12"/>
      <c r="D10" s="12"/>
      <c r="E10" s="12"/>
    </row>
    <row r="11" spans="1:5" ht="17" customHeight="1" x14ac:dyDescent="0.2">
      <c r="A11" s="12"/>
      <c r="B11" s="13" t="str">
        <f>'P&amp;L'!O11</f>
        <v>Total</v>
      </c>
    </row>
    <row r="12" spans="1:5" ht="17" customHeight="1" x14ac:dyDescent="0.2">
      <c r="A12" s="11" t="str">
        <f>'P&amp;L'!A12</f>
        <v>Revenue</v>
      </c>
      <c r="B12" s="14">
        <f>'P&amp;L'!O12</f>
        <v>0</v>
      </c>
    </row>
    <row r="13" spans="1:5" ht="17" customHeight="1" x14ac:dyDescent="0.25">
      <c r="A13" s="15" t="str">
        <f>'P&amp;L'!A13</f>
        <v>Revenue Type</v>
      </c>
      <c r="B13" s="14">
        <f>'P&amp;L'!O13</f>
        <v>0</v>
      </c>
    </row>
    <row r="14" spans="1:5" ht="17" customHeight="1" x14ac:dyDescent="0.2">
      <c r="A14" s="16" t="str">
        <f>'P&amp;L'!A14</f>
        <v>R1</v>
      </c>
      <c r="B14" s="14">
        <f>'P&amp;L'!O14</f>
        <v>0</v>
      </c>
      <c r="C14" s="17" t="e">
        <f>B14/$B$22</f>
        <v>#DIV/0!</v>
      </c>
    </row>
    <row r="15" spans="1:5" ht="17" customHeight="1" x14ac:dyDescent="0.2">
      <c r="A15" s="16" t="str">
        <f>'P&amp;L'!A15</f>
        <v>R2</v>
      </c>
      <c r="B15" s="14">
        <f>'P&amp;L'!O15</f>
        <v>0</v>
      </c>
      <c r="C15" s="17" t="e">
        <f t="shared" ref="C15:C22" si="0">B15/$B$22</f>
        <v>#DIV/0!</v>
      </c>
    </row>
    <row r="16" spans="1:5" ht="17" customHeight="1" x14ac:dyDescent="0.2">
      <c r="A16" s="16" t="str">
        <f>'P&amp;L'!A16</f>
        <v>R3</v>
      </c>
      <c r="B16" s="14">
        <f>'P&amp;L'!O16</f>
        <v>0</v>
      </c>
      <c r="C16" s="17" t="e">
        <f t="shared" si="0"/>
        <v>#DIV/0!</v>
      </c>
    </row>
    <row r="17" spans="1:3" ht="17" customHeight="1" x14ac:dyDescent="0.2">
      <c r="A17" s="16" t="str">
        <f>'P&amp;L'!A17</f>
        <v>R4</v>
      </c>
      <c r="B17" s="14">
        <f>'P&amp;L'!O17</f>
        <v>0</v>
      </c>
      <c r="C17" s="17" t="e">
        <f t="shared" si="0"/>
        <v>#DIV/0!</v>
      </c>
    </row>
    <row r="18" spans="1:3" ht="17" customHeight="1" x14ac:dyDescent="0.2">
      <c r="A18" s="16" t="str">
        <f>'P&amp;L'!A18</f>
        <v>R5</v>
      </c>
      <c r="B18" s="14">
        <f>'P&amp;L'!O18</f>
        <v>0</v>
      </c>
      <c r="C18" s="17" t="e">
        <f t="shared" si="0"/>
        <v>#DIV/0!</v>
      </c>
    </row>
    <row r="19" spans="1:3" ht="17" customHeight="1" x14ac:dyDescent="0.2">
      <c r="A19" s="16" t="str">
        <f>'P&amp;L'!A19</f>
        <v>R6</v>
      </c>
      <c r="B19" s="14">
        <f>'P&amp;L'!O19</f>
        <v>0</v>
      </c>
      <c r="C19" s="17" t="e">
        <f t="shared" si="0"/>
        <v>#DIV/0!</v>
      </c>
    </row>
    <row r="20" spans="1:3" ht="17" customHeight="1" x14ac:dyDescent="0.2">
      <c r="A20" s="16" t="str">
        <f>'P&amp;L'!A20</f>
        <v>R7</v>
      </c>
      <c r="B20" s="14">
        <f>'P&amp;L'!O20</f>
        <v>0</v>
      </c>
      <c r="C20" s="17" t="e">
        <f t="shared" si="0"/>
        <v>#DIV/0!</v>
      </c>
    </row>
    <row r="21" spans="1:3" ht="17" customHeight="1" x14ac:dyDescent="0.2">
      <c r="A21" s="16" t="str">
        <f>'P&amp;L'!A21</f>
        <v>R8</v>
      </c>
      <c r="B21" s="14">
        <f>'P&amp;L'!O21</f>
        <v>0</v>
      </c>
      <c r="C21" s="17" t="e">
        <f t="shared" si="0"/>
        <v>#DIV/0!</v>
      </c>
    </row>
    <row r="22" spans="1:3" s="18" customFormat="1" ht="17" customHeight="1" x14ac:dyDescent="0.25">
      <c r="A22" s="18" t="str">
        <f>'P&amp;L'!A22</f>
        <v>Total Revenue</v>
      </c>
      <c r="B22" s="19">
        <f>'P&amp;L'!O22</f>
        <v>0</v>
      </c>
      <c r="C22" s="20" t="e">
        <f t="shared" si="0"/>
        <v>#DIV/0!</v>
      </c>
    </row>
    <row r="23" spans="1:3" ht="17" customHeight="1" x14ac:dyDescent="0.25">
      <c r="A23" s="18"/>
    </row>
    <row r="24" spans="1:3" ht="17" customHeight="1" x14ac:dyDescent="0.25">
      <c r="A24" s="15" t="str">
        <f>'P&amp;L'!A24</f>
        <v>Cost of Goods Sold</v>
      </c>
    </row>
    <row r="25" spans="1:3" ht="17" customHeight="1" x14ac:dyDescent="0.2">
      <c r="A25" s="16" t="str">
        <f>'P&amp;L'!A25</f>
        <v>R1</v>
      </c>
      <c r="B25" s="14">
        <f>'P&amp;L'!O25</f>
        <v>0</v>
      </c>
    </row>
    <row r="26" spans="1:3" ht="17" customHeight="1" x14ac:dyDescent="0.2">
      <c r="A26" s="16" t="str">
        <f>'P&amp;L'!A26</f>
        <v>R2</v>
      </c>
      <c r="B26" s="14">
        <f>'P&amp;L'!O26</f>
        <v>0</v>
      </c>
    </row>
    <row r="27" spans="1:3" ht="17" customHeight="1" x14ac:dyDescent="0.2">
      <c r="A27" s="16" t="str">
        <f>'P&amp;L'!A27</f>
        <v>R3</v>
      </c>
      <c r="B27" s="14">
        <f>'P&amp;L'!O27</f>
        <v>0</v>
      </c>
    </row>
    <row r="28" spans="1:3" ht="17" customHeight="1" x14ac:dyDescent="0.2">
      <c r="A28" s="16" t="str">
        <f>'P&amp;L'!A28</f>
        <v>R4</v>
      </c>
      <c r="B28" s="14">
        <f>'P&amp;L'!O28</f>
        <v>0</v>
      </c>
    </row>
    <row r="29" spans="1:3" ht="17" customHeight="1" x14ac:dyDescent="0.2">
      <c r="A29" s="16" t="str">
        <f>'P&amp;L'!A29</f>
        <v>R5</v>
      </c>
      <c r="B29" s="14">
        <f>'P&amp;L'!O29</f>
        <v>0</v>
      </c>
    </row>
    <row r="30" spans="1:3" ht="17" customHeight="1" x14ac:dyDescent="0.2">
      <c r="A30" s="16" t="str">
        <f>'P&amp;L'!A30</f>
        <v>R6</v>
      </c>
      <c r="B30" s="14">
        <f>'P&amp;L'!O30</f>
        <v>0</v>
      </c>
    </row>
    <row r="31" spans="1:3" ht="17" customHeight="1" x14ac:dyDescent="0.2">
      <c r="A31" s="16" t="str">
        <f>'P&amp;L'!A31</f>
        <v>R7</v>
      </c>
      <c r="B31" s="14">
        <f>'P&amp;L'!O31</f>
        <v>0</v>
      </c>
    </row>
    <row r="32" spans="1:3" ht="17" customHeight="1" x14ac:dyDescent="0.2">
      <c r="A32" s="16" t="str">
        <f>'P&amp;L'!A32</f>
        <v>R8</v>
      </c>
      <c r="B32" s="14">
        <f>'P&amp;L'!O32</f>
        <v>0</v>
      </c>
    </row>
    <row r="33" spans="1:3" ht="17" customHeight="1" x14ac:dyDescent="0.25">
      <c r="A33" s="18" t="str">
        <f>'P&amp;L'!A33</f>
        <v>Total Cost of Goods Sold</v>
      </c>
      <c r="B33" s="19">
        <f>'P&amp;L'!O33</f>
        <v>0</v>
      </c>
    </row>
    <row r="34" spans="1:3" s="23" customFormat="1" ht="24" x14ac:dyDescent="0.3">
      <c r="A34" s="21" t="str">
        <f>'P&amp;L'!A34</f>
        <v>Gross Profit</v>
      </c>
      <c r="B34" s="22">
        <f>'P&amp;L'!O34</f>
        <v>0</v>
      </c>
    </row>
    <row r="35" spans="1:3" ht="26" x14ac:dyDescent="0.2">
      <c r="A35" s="12"/>
    </row>
    <row r="36" spans="1:3" ht="26" x14ac:dyDescent="0.2">
      <c r="A36" s="11" t="str">
        <f>'P&amp;L'!A36</f>
        <v>Expenses</v>
      </c>
    </row>
    <row r="37" spans="1:3" x14ac:dyDescent="0.2">
      <c r="A37" s="16" t="str">
        <f>'P&amp;L'!A37</f>
        <v>Fixed Employee Wages</v>
      </c>
      <c r="B37" s="14">
        <f>'P&amp;L'!O37</f>
        <v>0</v>
      </c>
      <c r="C37" s="24" t="e">
        <f>B37/$B$66</f>
        <v>#DIV/0!</v>
      </c>
    </row>
    <row r="38" spans="1:3" x14ac:dyDescent="0.2">
      <c r="A38" s="16" t="str">
        <f>'P&amp;L'!A38</f>
        <v>Fixed Payroll Taxes</v>
      </c>
      <c r="B38" s="14">
        <f>'P&amp;L'!O38</f>
        <v>0</v>
      </c>
      <c r="C38" s="24" t="e">
        <f t="shared" ref="C38:C66" si="1">B38/$B$66</f>
        <v>#DIV/0!</v>
      </c>
    </row>
    <row r="39" spans="1:3" x14ac:dyDescent="0.2">
      <c r="A39" s="16" t="str">
        <f>'P&amp;L'!A39</f>
        <v>Variable Employee Wages</v>
      </c>
      <c r="B39" s="14">
        <f>'P&amp;L'!O39</f>
        <v>0</v>
      </c>
      <c r="C39" s="24" t="e">
        <f t="shared" si="1"/>
        <v>#DIV/0!</v>
      </c>
    </row>
    <row r="40" spans="1:3" x14ac:dyDescent="0.2">
      <c r="A40" s="16" t="str">
        <f>'P&amp;L'!A40</f>
        <v>Variable Payroll Taxes</v>
      </c>
      <c r="B40" s="14">
        <f>'P&amp;L'!O40</f>
        <v>0</v>
      </c>
      <c r="C40" s="24" t="e">
        <f t="shared" si="1"/>
        <v>#DIV/0!</v>
      </c>
    </row>
    <row r="41" spans="1:3" x14ac:dyDescent="0.2">
      <c r="A41" s="16" t="str">
        <f>'P&amp;L'!A41</f>
        <v>Workers Comp</v>
      </c>
      <c r="B41" s="14">
        <f>'P&amp;L'!O41</f>
        <v>0</v>
      </c>
      <c r="C41" s="24" t="e">
        <f t="shared" si="1"/>
        <v>#DIV/0!</v>
      </c>
    </row>
    <row r="42" spans="1:3" x14ac:dyDescent="0.2">
      <c r="A42" s="16" t="str">
        <f>'P&amp;L'!A42</f>
        <v>Commissions</v>
      </c>
      <c r="B42" s="14">
        <f>'P&amp;L'!O42</f>
        <v>0</v>
      </c>
      <c r="C42" s="24" t="e">
        <f t="shared" si="1"/>
        <v>#DIV/0!</v>
      </c>
    </row>
    <row r="43" spans="1:3" x14ac:dyDescent="0.2">
      <c r="A43" s="16" t="str">
        <f>'P&amp;L'!A43</f>
        <v>Employee Benefit Programs</v>
      </c>
      <c r="B43" s="14">
        <f>'P&amp;L'!O43</f>
        <v>0</v>
      </c>
      <c r="C43" s="24" t="e">
        <f t="shared" si="1"/>
        <v>#DIV/0!</v>
      </c>
    </row>
    <row r="44" spans="1:3" x14ac:dyDescent="0.2">
      <c r="A44" s="16" t="str">
        <f>'P&amp;L'!A44</f>
        <v>Bad Debts</v>
      </c>
      <c r="B44" s="14">
        <f>'P&amp;L'!O44</f>
        <v>0</v>
      </c>
      <c r="C44" s="24" t="e">
        <f t="shared" si="1"/>
        <v>#DIV/0!</v>
      </c>
    </row>
    <row r="45" spans="1:3" x14ac:dyDescent="0.2">
      <c r="A45" s="16" t="str">
        <f>'P&amp;L'!A45</f>
        <v>Advertising</v>
      </c>
      <c r="B45" s="14">
        <f>'P&amp;L'!O45</f>
        <v>0</v>
      </c>
      <c r="C45" s="24" t="e">
        <f t="shared" si="1"/>
        <v>#DIV/0!</v>
      </c>
    </row>
    <row r="46" spans="1:3" x14ac:dyDescent="0.2">
      <c r="A46" s="16" t="str">
        <f>'P&amp;L'!A46</f>
        <v>Charitable Contributions</v>
      </c>
      <c r="B46" s="14">
        <f>'P&amp;L'!O46</f>
        <v>0</v>
      </c>
      <c r="C46" s="24" t="e">
        <f t="shared" si="1"/>
        <v>#DIV/0!</v>
      </c>
    </row>
    <row r="47" spans="1:3" x14ac:dyDescent="0.2">
      <c r="A47" s="16" t="str">
        <f>'P&amp;L'!A47</f>
        <v>Contract Labor</v>
      </c>
      <c r="B47" s="14">
        <f>'P&amp;L'!O47</f>
        <v>0</v>
      </c>
      <c r="C47" s="24" t="e">
        <f t="shared" si="1"/>
        <v>#DIV/0!</v>
      </c>
    </row>
    <row r="48" spans="1:3" x14ac:dyDescent="0.2">
      <c r="A48" s="16" t="str">
        <f>'P&amp;L'!A48</f>
        <v>Dues and Subscriptions</v>
      </c>
      <c r="B48" s="14">
        <f>'P&amp;L'!O48</f>
        <v>0</v>
      </c>
      <c r="C48" s="24" t="e">
        <f t="shared" si="1"/>
        <v>#DIV/0!</v>
      </c>
    </row>
    <row r="49" spans="1:3" x14ac:dyDescent="0.2">
      <c r="A49" s="16" t="str">
        <f>'P&amp;L'!A49</f>
        <v xml:space="preserve">Insurance </v>
      </c>
      <c r="B49" s="14">
        <f>'P&amp;L'!O49</f>
        <v>0</v>
      </c>
      <c r="C49" s="24" t="e">
        <f t="shared" si="1"/>
        <v>#DIV/0!</v>
      </c>
    </row>
    <row r="50" spans="1:3" x14ac:dyDescent="0.2">
      <c r="A50" s="16" t="str">
        <f>'P&amp;L'!A50</f>
        <v>Legal and Professional Fees</v>
      </c>
      <c r="B50" s="14">
        <f>'P&amp;L'!O50</f>
        <v>0</v>
      </c>
      <c r="C50" s="24" t="e">
        <f t="shared" si="1"/>
        <v>#DIV/0!</v>
      </c>
    </row>
    <row r="51" spans="1:3" x14ac:dyDescent="0.2">
      <c r="A51" s="16" t="str">
        <f>'P&amp;L'!A51</f>
        <v>Licenses and Fees</v>
      </c>
      <c r="B51" s="14">
        <f>'P&amp;L'!O51</f>
        <v>0</v>
      </c>
      <c r="C51" s="24" t="e">
        <f t="shared" si="1"/>
        <v>#DIV/0!</v>
      </c>
    </row>
    <row r="52" spans="1:3" x14ac:dyDescent="0.2">
      <c r="A52" s="16" t="str">
        <f>'P&amp;L'!A52</f>
        <v>Office Expense</v>
      </c>
      <c r="B52" s="14">
        <f>'P&amp;L'!O52</f>
        <v>0</v>
      </c>
      <c r="C52" s="24" t="e">
        <f t="shared" si="1"/>
        <v>#DIV/0!</v>
      </c>
    </row>
    <row r="53" spans="1:3" x14ac:dyDescent="0.2">
      <c r="A53" s="16" t="str">
        <f>'P&amp;L'!A53</f>
        <v>Postage</v>
      </c>
      <c r="B53" s="14">
        <f>'P&amp;L'!O53</f>
        <v>0</v>
      </c>
      <c r="C53" s="24" t="e">
        <f t="shared" si="1"/>
        <v>#DIV/0!</v>
      </c>
    </row>
    <row r="54" spans="1:3" x14ac:dyDescent="0.2">
      <c r="A54" s="16" t="str">
        <f>'P&amp;L'!A54</f>
        <v>Rent</v>
      </c>
      <c r="B54" s="14">
        <f>'P&amp;L'!O54</f>
        <v>0</v>
      </c>
      <c r="C54" s="24" t="e">
        <f t="shared" si="1"/>
        <v>#DIV/0!</v>
      </c>
    </row>
    <row r="55" spans="1:3" x14ac:dyDescent="0.2">
      <c r="A55" s="16" t="str">
        <f>'P&amp;L'!A55</f>
        <v>Repairs and Maintenance</v>
      </c>
      <c r="B55" s="14">
        <f>'P&amp;L'!O55</f>
        <v>0</v>
      </c>
      <c r="C55" s="24" t="e">
        <f t="shared" si="1"/>
        <v>#DIV/0!</v>
      </c>
    </row>
    <row r="56" spans="1:3" x14ac:dyDescent="0.2">
      <c r="A56" s="16" t="str">
        <f>'P&amp;L'!A56</f>
        <v>Supplies</v>
      </c>
      <c r="B56" s="14">
        <f>'P&amp;L'!O56</f>
        <v>0</v>
      </c>
      <c r="C56" s="24" t="e">
        <f t="shared" si="1"/>
        <v>#DIV/0!</v>
      </c>
    </row>
    <row r="57" spans="1:3" x14ac:dyDescent="0.2">
      <c r="A57" s="16" t="str">
        <f>'P&amp;L'!A57</f>
        <v>Telephone</v>
      </c>
      <c r="B57" s="14">
        <f>'P&amp;L'!O57</f>
        <v>0</v>
      </c>
      <c r="C57" s="24" t="e">
        <f t="shared" si="1"/>
        <v>#DIV/0!</v>
      </c>
    </row>
    <row r="58" spans="1:3" x14ac:dyDescent="0.2">
      <c r="A58" s="16" t="str">
        <f>'P&amp;L'!A58</f>
        <v>Travel</v>
      </c>
      <c r="B58" s="14">
        <f>'P&amp;L'!O58</f>
        <v>0</v>
      </c>
      <c r="C58" s="24" t="e">
        <f t="shared" si="1"/>
        <v>#DIV/0!</v>
      </c>
    </row>
    <row r="59" spans="1:3" x14ac:dyDescent="0.2">
      <c r="A59" s="16" t="str">
        <f>'P&amp;L'!A59</f>
        <v>Utilities</v>
      </c>
      <c r="B59" s="14">
        <f>'P&amp;L'!O59</f>
        <v>0</v>
      </c>
      <c r="C59" s="24" t="e">
        <f t="shared" si="1"/>
        <v>#DIV/0!</v>
      </c>
    </row>
    <row r="60" spans="1:3" x14ac:dyDescent="0.2">
      <c r="A60" s="16" t="str">
        <f>'P&amp;L'!A60</f>
        <v>Vehicle Expenses</v>
      </c>
      <c r="B60" s="14">
        <f>'P&amp;L'!O60</f>
        <v>0</v>
      </c>
      <c r="C60" s="24" t="e">
        <f t="shared" si="1"/>
        <v>#DIV/0!</v>
      </c>
    </row>
    <row r="61" spans="1:3" x14ac:dyDescent="0.2">
      <c r="A61" s="16" t="str">
        <f>'P&amp;L'!A61</f>
        <v>Miscellaneous</v>
      </c>
      <c r="B61" s="14">
        <f>'P&amp;L'!O61</f>
        <v>0</v>
      </c>
      <c r="C61" s="24" t="e">
        <f t="shared" si="1"/>
        <v>#DIV/0!</v>
      </c>
    </row>
    <row r="62" spans="1:3" x14ac:dyDescent="0.2">
      <c r="A62" s="16" t="str">
        <f>'P&amp;L'!A62</f>
        <v>Amortization</v>
      </c>
      <c r="B62" s="14">
        <f>'P&amp;L'!O62</f>
        <v>0</v>
      </c>
      <c r="C62" s="24" t="e">
        <f t="shared" si="1"/>
        <v>#DIV/0!</v>
      </c>
    </row>
    <row r="63" spans="1:3" x14ac:dyDescent="0.2">
      <c r="A63" s="16" t="str">
        <f>'P&amp;L'!A63</f>
        <v>Depreciation</v>
      </c>
      <c r="B63" s="14">
        <f>'P&amp;L'!O63</f>
        <v>0</v>
      </c>
      <c r="C63" s="24" t="e">
        <f t="shared" si="1"/>
        <v>#DIV/0!</v>
      </c>
    </row>
    <row r="64" spans="1:3" x14ac:dyDescent="0.2">
      <c r="A64" s="16" t="str">
        <f>'P&amp;L'!A64</f>
        <v>Bank Charges</v>
      </c>
      <c r="B64" s="14">
        <f>'P&amp;L'!O64</f>
        <v>0</v>
      </c>
      <c r="C64" s="24" t="e">
        <f t="shared" si="1"/>
        <v>#DIV/0!</v>
      </c>
    </row>
    <row r="65" spans="1:3" x14ac:dyDescent="0.2">
      <c r="A65" s="16" t="str">
        <f>'P&amp;L'!A65</f>
        <v>Interest</v>
      </c>
      <c r="B65" s="14">
        <f>'P&amp;L'!O65</f>
        <v>0</v>
      </c>
      <c r="C65" s="24" t="e">
        <f t="shared" si="1"/>
        <v>#DIV/0!</v>
      </c>
    </row>
    <row r="66" spans="1:3" ht="17" customHeight="1" x14ac:dyDescent="0.25">
      <c r="A66" s="18" t="str">
        <f>'P&amp;L'!A66</f>
        <v>Total Expenses</v>
      </c>
      <c r="B66" s="19">
        <f>'P&amp;L'!O66</f>
        <v>0</v>
      </c>
      <c r="C66" s="25" t="e">
        <f t="shared" si="1"/>
        <v>#DIV/0!</v>
      </c>
    </row>
    <row r="67" spans="1:3" x14ac:dyDescent="0.2">
      <c r="C67" s="24"/>
    </row>
    <row r="68" spans="1:3" ht="17" customHeight="1" x14ac:dyDescent="0.25">
      <c r="A68" s="18" t="str">
        <f>'P&amp;L'!A68</f>
        <v>Net Profit Before Tax</v>
      </c>
      <c r="B68" s="19">
        <f>'P&amp;L'!O68</f>
        <v>0</v>
      </c>
      <c r="C68" s="24"/>
    </row>
    <row r="69" spans="1:3" ht="17" customHeight="1" x14ac:dyDescent="0.25">
      <c r="A69" s="18" t="str">
        <f>'P&amp;L'!A69</f>
        <v>Quarterly Income Tax</v>
      </c>
      <c r="B69" s="19">
        <f>'P&amp;L'!O69</f>
        <v>0</v>
      </c>
      <c r="C69" s="24"/>
    </row>
    <row r="70" spans="1:3" x14ac:dyDescent="0.2">
      <c r="C70" s="24"/>
    </row>
    <row r="71" spans="1:3" s="23" customFormat="1" ht="24" x14ac:dyDescent="0.3">
      <c r="A71" s="21" t="str">
        <f>'P&amp;L'!A71</f>
        <v>Net Income</v>
      </c>
      <c r="B71" s="19">
        <f>'P&amp;L'!O71</f>
        <v>0</v>
      </c>
      <c r="C71" s="24"/>
    </row>
  </sheetData>
  <sheetProtection password="F0BC" sheet="1" objects="1" scenarios="1" selectLockedCells="1" selectUnlockedCells="1"/>
  <mergeCells count="3">
    <mergeCell ref="A1:E3"/>
    <mergeCell ref="A4:E4"/>
    <mergeCell ref="A6:E7"/>
  </mergeCells>
  <pageMargins left="0.75" right="0.75" top="1" bottom="1" header="0.5" footer="0.5"/>
  <pageSetup scale="71"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G42"/>
  <sheetViews>
    <sheetView topLeftCell="A6" workbookViewId="0">
      <selection activeCell="B24" sqref="B24"/>
    </sheetView>
  </sheetViews>
  <sheetFormatPr baseColWidth="10" defaultRowHeight="16" x14ac:dyDescent="0.2"/>
  <cols>
    <col min="1" max="1" width="26" bestFit="1" customWidth="1"/>
    <col min="2" max="2" width="14" customWidth="1"/>
    <col min="5" max="5" width="30.1640625" bestFit="1" customWidth="1"/>
    <col min="6" max="6" width="14" customWidth="1"/>
  </cols>
  <sheetData>
    <row r="1" spans="1:7" ht="15" customHeight="1" x14ac:dyDescent="0.2">
      <c r="A1" s="1" t="s">
        <v>184</v>
      </c>
      <c r="B1" s="1"/>
      <c r="C1" s="1"/>
      <c r="D1" s="1"/>
      <c r="E1" s="1"/>
      <c r="F1" s="1"/>
      <c r="G1" s="1"/>
    </row>
    <row r="2" spans="1:7" ht="15" customHeight="1" x14ac:dyDescent="0.2">
      <c r="A2" s="1"/>
      <c r="B2" s="1"/>
      <c r="C2" s="1"/>
      <c r="D2" s="1"/>
      <c r="E2" s="1"/>
      <c r="F2" s="1"/>
      <c r="G2" s="1"/>
    </row>
    <row r="3" spans="1:7" ht="15" customHeight="1" x14ac:dyDescent="0.2">
      <c r="A3" s="1"/>
      <c r="B3" s="1"/>
      <c r="C3" s="1"/>
      <c r="D3" s="1"/>
      <c r="E3" s="1"/>
      <c r="F3" s="1"/>
      <c r="G3" s="1"/>
    </row>
    <row r="4" spans="1:7" ht="15" customHeight="1" x14ac:dyDescent="0.55000000000000004">
      <c r="A4" s="2"/>
      <c r="B4" s="2"/>
      <c r="C4" s="2"/>
      <c r="D4" s="2"/>
      <c r="E4" s="2"/>
      <c r="F4" s="2"/>
      <c r="G4" s="2"/>
    </row>
    <row r="5" spans="1:7" ht="12" customHeight="1" x14ac:dyDescent="0.2"/>
    <row r="6" spans="1:7" ht="17" customHeight="1" x14ac:dyDescent="0.2">
      <c r="A6" s="3" t="s">
        <v>0</v>
      </c>
      <c r="B6" s="3"/>
      <c r="C6" s="3"/>
      <c r="D6" s="3"/>
      <c r="E6" s="3"/>
      <c r="F6" s="3"/>
      <c r="G6" s="3"/>
    </row>
    <row r="7" spans="1:7" ht="17" customHeight="1" x14ac:dyDescent="0.2">
      <c r="A7" s="3"/>
      <c r="B7" s="3"/>
      <c r="C7" s="3"/>
      <c r="D7" s="3"/>
      <c r="E7" s="3"/>
      <c r="F7" s="3"/>
      <c r="G7" s="3"/>
    </row>
    <row r="8" spans="1:7" ht="12" customHeight="1" x14ac:dyDescent="0.2"/>
    <row r="9" spans="1:7" ht="24" x14ac:dyDescent="0.3">
      <c r="A9" s="4" t="s">
        <v>1</v>
      </c>
      <c r="B9" s="4"/>
      <c r="E9" s="4" t="s">
        <v>2</v>
      </c>
      <c r="F9" s="4"/>
    </row>
    <row r="10" spans="1:7" ht="22" thickBot="1" x14ac:dyDescent="0.3">
      <c r="A10" s="5" t="s">
        <v>3</v>
      </c>
      <c r="B10" t="s">
        <v>4</v>
      </c>
      <c r="C10" t="s">
        <v>5</v>
      </c>
      <c r="E10" s="5" t="s">
        <v>6</v>
      </c>
      <c r="F10" t="str">
        <f>B10</f>
        <v>Year 1</v>
      </c>
      <c r="G10" t="str">
        <f>C10</f>
        <v>Year 2</v>
      </c>
    </row>
    <row r="11" spans="1:7" x14ac:dyDescent="0.2">
      <c r="A11" s="6" t="s">
        <v>7</v>
      </c>
      <c r="B11" s="118"/>
      <c r="C11" s="118"/>
      <c r="E11" s="6" t="s">
        <v>8</v>
      </c>
      <c r="F11" s="118"/>
      <c r="G11" s="118"/>
    </row>
    <row r="12" spans="1:7" x14ac:dyDescent="0.2">
      <c r="A12" s="7" t="s">
        <v>9</v>
      </c>
      <c r="B12" s="119"/>
      <c r="C12" s="119"/>
      <c r="E12" s="7" t="s">
        <v>10</v>
      </c>
      <c r="F12" s="119"/>
      <c r="G12" s="119"/>
    </row>
    <row r="13" spans="1:7" x14ac:dyDescent="0.2">
      <c r="A13" s="7" t="s">
        <v>11</v>
      </c>
      <c r="B13" s="119"/>
      <c r="C13" s="119"/>
      <c r="E13" s="7" t="s">
        <v>12</v>
      </c>
      <c r="F13" s="119"/>
      <c r="G13" s="119"/>
    </row>
    <row r="14" spans="1:7" x14ac:dyDescent="0.2">
      <c r="A14" s="7" t="s">
        <v>13</v>
      </c>
      <c r="B14" s="119"/>
      <c r="C14" s="119"/>
      <c r="E14" s="7" t="s">
        <v>14</v>
      </c>
      <c r="F14" s="119"/>
      <c r="G14" s="119"/>
    </row>
    <row r="15" spans="1:7" x14ac:dyDescent="0.2">
      <c r="A15" s="121" t="s">
        <v>15</v>
      </c>
      <c r="B15" s="119"/>
      <c r="C15" s="119"/>
      <c r="E15" s="7" t="s">
        <v>16</v>
      </c>
      <c r="F15" s="119"/>
      <c r="G15" s="119"/>
    </row>
    <row r="16" spans="1:7" x14ac:dyDescent="0.2">
      <c r="A16" s="121" t="s">
        <v>15</v>
      </c>
      <c r="B16" s="119"/>
      <c r="C16" s="119"/>
      <c r="E16" s="7" t="s">
        <v>17</v>
      </c>
      <c r="F16" s="119"/>
      <c r="G16" s="119"/>
    </row>
    <row r="17" spans="1:7" ht="17" thickBot="1" x14ac:dyDescent="0.25">
      <c r="A17" s="122" t="s">
        <v>15</v>
      </c>
      <c r="B17" s="120"/>
      <c r="C17" s="120"/>
      <c r="E17" s="8" t="s">
        <v>18</v>
      </c>
      <c r="F17" s="120"/>
      <c r="G17" s="120"/>
    </row>
    <row r="18" spans="1:7" ht="21" x14ac:dyDescent="0.25">
      <c r="A18" s="5" t="s">
        <v>19</v>
      </c>
      <c r="B18" s="5">
        <f>SUM(B11:B17)</f>
        <v>0</v>
      </c>
      <c r="C18" s="5">
        <f>SUM(C11:C17)</f>
        <v>0</v>
      </c>
      <c r="E18" s="5" t="s">
        <v>20</v>
      </c>
      <c r="F18" s="5">
        <f>SUM(F11:F17)</f>
        <v>0</v>
      </c>
      <c r="G18" s="5">
        <f>SUM(G11:G17)</f>
        <v>0</v>
      </c>
    </row>
    <row r="20" spans="1:7" ht="22" thickBot="1" x14ac:dyDescent="0.3">
      <c r="A20" s="5" t="s">
        <v>21</v>
      </c>
      <c r="E20" s="5" t="s">
        <v>22</v>
      </c>
    </row>
    <row r="21" spans="1:7" x14ac:dyDescent="0.2">
      <c r="A21" s="6" t="s">
        <v>23</v>
      </c>
      <c r="B21" s="118"/>
      <c r="C21" s="118"/>
      <c r="E21" s="6" t="s">
        <v>24</v>
      </c>
      <c r="F21" s="118"/>
      <c r="G21" s="118"/>
    </row>
    <row r="22" spans="1:7" x14ac:dyDescent="0.2">
      <c r="A22" s="7" t="s">
        <v>25</v>
      </c>
      <c r="B22" s="119"/>
      <c r="C22" s="119"/>
      <c r="E22" s="7" t="s">
        <v>26</v>
      </c>
      <c r="F22" s="119"/>
      <c r="G22" s="119"/>
    </row>
    <row r="23" spans="1:7" x14ac:dyDescent="0.2">
      <c r="A23" s="7" t="s">
        <v>27</v>
      </c>
      <c r="B23" s="119"/>
      <c r="C23" s="119"/>
      <c r="E23" s="7" t="s">
        <v>28</v>
      </c>
      <c r="F23" s="119"/>
      <c r="G23" s="119"/>
    </row>
    <row r="24" spans="1:7" x14ac:dyDescent="0.2">
      <c r="A24" s="7" t="s">
        <v>29</v>
      </c>
      <c r="B24" s="119"/>
      <c r="C24" s="119"/>
      <c r="E24" s="7" t="s">
        <v>30</v>
      </c>
      <c r="F24" s="119"/>
      <c r="G24" s="119"/>
    </row>
    <row r="25" spans="1:7" x14ac:dyDescent="0.2">
      <c r="A25" s="7" t="s">
        <v>31</v>
      </c>
      <c r="B25" s="119"/>
      <c r="C25" s="119"/>
      <c r="E25" s="7" t="s">
        <v>32</v>
      </c>
      <c r="F25" s="119"/>
      <c r="G25" s="119"/>
    </row>
    <row r="26" spans="1:7" x14ac:dyDescent="0.2">
      <c r="A26" s="121" t="s">
        <v>33</v>
      </c>
      <c r="B26" s="119"/>
      <c r="C26" s="119"/>
      <c r="E26" s="7" t="s">
        <v>34</v>
      </c>
      <c r="F26" s="119"/>
      <c r="G26" s="119"/>
    </row>
    <row r="27" spans="1:7" x14ac:dyDescent="0.2">
      <c r="A27" s="121" t="s">
        <v>33</v>
      </c>
      <c r="B27" s="119"/>
      <c r="C27" s="119"/>
      <c r="E27" s="7" t="s">
        <v>35</v>
      </c>
      <c r="F27" s="119"/>
      <c r="G27" s="119"/>
    </row>
    <row r="28" spans="1:7" ht="17" thickBot="1" x14ac:dyDescent="0.25">
      <c r="A28" s="122" t="s">
        <v>33</v>
      </c>
      <c r="B28" s="120"/>
      <c r="C28" s="120"/>
      <c r="E28" s="8" t="s">
        <v>36</v>
      </c>
      <c r="F28" s="120"/>
      <c r="G28" s="120"/>
    </row>
    <row r="29" spans="1:7" ht="21" x14ac:dyDescent="0.25">
      <c r="A29" s="5" t="s">
        <v>37</v>
      </c>
      <c r="B29" s="5">
        <f>SUM(B21:B28)</f>
        <v>0</v>
      </c>
      <c r="C29" s="5">
        <f>SUM(C21:C28)</f>
        <v>0</v>
      </c>
      <c r="E29" s="5" t="s">
        <v>38</v>
      </c>
      <c r="F29" s="5">
        <f>SUM(F21:F28)</f>
        <v>0</v>
      </c>
      <c r="G29" s="5">
        <f>SUM(G21:G28)</f>
        <v>0</v>
      </c>
    </row>
    <row r="31" spans="1:7" ht="22" thickBot="1" x14ac:dyDescent="0.3">
      <c r="A31" s="5" t="s">
        <v>39</v>
      </c>
      <c r="E31" s="9" t="s">
        <v>40</v>
      </c>
      <c r="F31" s="9">
        <f>F18+F29</f>
        <v>0</v>
      </c>
      <c r="G31" s="9">
        <f>G18+G29</f>
        <v>0</v>
      </c>
    </row>
    <row r="32" spans="1:7" x14ac:dyDescent="0.2">
      <c r="A32" s="6" t="s">
        <v>41</v>
      </c>
      <c r="B32" s="118"/>
      <c r="C32" s="118"/>
    </row>
    <row r="33" spans="1:7" ht="22" thickBot="1" x14ac:dyDescent="0.3">
      <c r="A33" s="7" t="s">
        <v>42</v>
      </c>
      <c r="B33" s="119"/>
      <c r="C33" s="119"/>
      <c r="E33" s="5" t="s">
        <v>43</v>
      </c>
    </row>
    <row r="34" spans="1:7" ht="17" thickBot="1" x14ac:dyDescent="0.25">
      <c r="A34" s="8" t="s">
        <v>44</v>
      </c>
      <c r="B34" s="120"/>
      <c r="C34" s="120"/>
      <c r="E34" s="6" t="s">
        <v>45</v>
      </c>
      <c r="F34" s="118"/>
      <c r="G34" s="118"/>
    </row>
    <row r="35" spans="1:7" ht="21" x14ac:dyDescent="0.25">
      <c r="A35" s="5" t="s">
        <v>46</v>
      </c>
      <c r="B35" s="5">
        <f>SUM(B32:B34)</f>
        <v>0</v>
      </c>
      <c r="C35" s="5">
        <f>SUM(C32:C34)</f>
        <v>0</v>
      </c>
      <c r="E35" s="7" t="s">
        <v>47</v>
      </c>
      <c r="F35" s="119"/>
      <c r="G35" s="119"/>
    </row>
    <row r="36" spans="1:7" x14ac:dyDescent="0.2">
      <c r="E36" s="7" t="s">
        <v>48</v>
      </c>
      <c r="F36" s="119"/>
      <c r="G36" s="119"/>
    </row>
    <row r="37" spans="1:7" ht="22" thickBot="1" x14ac:dyDescent="0.3">
      <c r="A37" s="9" t="s">
        <v>49</v>
      </c>
      <c r="B37" s="9">
        <f>B18+B29+B35</f>
        <v>0</v>
      </c>
      <c r="C37" s="9">
        <f>C18+C29+C35</f>
        <v>0</v>
      </c>
      <c r="E37" s="8" t="s">
        <v>50</v>
      </c>
      <c r="F37" s="120"/>
      <c r="G37" s="120"/>
    </row>
    <row r="38" spans="1:7" ht="21" x14ac:dyDescent="0.25">
      <c r="E38" s="5" t="s">
        <v>51</v>
      </c>
      <c r="F38" s="5">
        <f>SUM(F34:F37)</f>
        <v>0</v>
      </c>
      <c r="G38" s="5">
        <f>SUM(G34:G37)</f>
        <v>0</v>
      </c>
    </row>
    <row r="40" spans="1:7" ht="21" x14ac:dyDescent="0.25">
      <c r="E40" s="9" t="s">
        <v>52</v>
      </c>
      <c r="F40" s="9">
        <f>F31+F38</f>
        <v>0</v>
      </c>
    </row>
    <row r="42" spans="1:7" x14ac:dyDescent="0.2">
      <c r="E42" t="s">
        <v>53</v>
      </c>
      <c r="F42">
        <f>F40-B37</f>
        <v>0</v>
      </c>
    </row>
  </sheetData>
  <sheetProtection password="F0BC" sheet="1" objects="1" scenarios="1" selectLockedCells="1"/>
  <mergeCells count="5">
    <mergeCell ref="A1:G3"/>
    <mergeCell ref="A4:G4"/>
    <mergeCell ref="A6:G7"/>
    <mergeCell ref="A9:B9"/>
    <mergeCell ref="E9:F9"/>
  </mergeCells>
  <pageMargins left="0.75" right="0.75" top="1" bottom="1" header="0.5" footer="0.5"/>
  <pageSetup scale="71"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P72"/>
  <sheetViews>
    <sheetView workbookViewId="0">
      <pane xSplit="2" ySplit="12" topLeftCell="C13" activePane="bottomRight" state="frozen"/>
      <selection sqref="A1:E3"/>
      <selection pane="topRight" sqref="A1:E3"/>
      <selection pane="bottomLeft" sqref="A1:E3"/>
      <selection pane="bottomRight" activeCell="B25" sqref="B25"/>
    </sheetView>
  </sheetViews>
  <sheetFormatPr baseColWidth="10" defaultRowHeight="16" x14ac:dyDescent="0.2"/>
  <cols>
    <col min="1" max="1" width="28.6640625" bestFit="1" customWidth="1"/>
    <col min="2" max="2" width="11.83203125" bestFit="1" customWidth="1"/>
    <col min="3" max="3" width="11.83203125" customWidth="1"/>
    <col min="4" max="4" width="12.1640625" bestFit="1" customWidth="1"/>
    <col min="5" max="14" width="13.33203125" bestFit="1" customWidth="1"/>
    <col min="15" max="15" width="14.83203125" bestFit="1" customWidth="1"/>
  </cols>
  <sheetData>
    <row r="1" spans="1:16" ht="15" customHeight="1" x14ac:dyDescent="0.2">
      <c r="A1" s="1" t="str">
        <f>BS!A1</f>
        <v>Your Company Name</v>
      </c>
      <c r="B1" s="1"/>
      <c r="C1" s="1"/>
      <c r="D1" s="1"/>
      <c r="E1" s="1"/>
      <c r="F1" s="1"/>
      <c r="G1" s="1"/>
      <c r="H1" s="1"/>
      <c r="I1" s="1"/>
      <c r="J1" s="1"/>
      <c r="K1" s="1"/>
      <c r="L1" s="1"/>
      <c r="M1" s="1"/>
      <c r="N1" s="1"/>
      <c r="O1" s="1"/>
    </row>
    <row r="2" spans="1:16" ht="15" customHeight="1" x14ac:dyDescent="0.2">
      <c r="A2" s="1"/>
      <c r="B2" s="1"/>
      <c r="C2" s="1"/>
      <c r="D2" s="1"/>
      <c r="E2" s="1"/>
      <c r="F2" s="1"/>
      <c r="G2" s="1"/>
      <c r="H2" s="1"/>
      <c r="I2" s="1"/>
      <c r="J2" s="1"/>
      <c r="K2" s="1"/>
      <c r="L2" s="1"/>
      <c r="M2" s="1"/>
      <c r="N2" s="1"/>
      <c r="O2" s="1"/>
    </row>
    <row r="3" spans="1:16" ht="15" customHeight="1" x14ac:dyDescent="0.2">
      <c r="A3" s="1"/>
      <c r="B3" s="1"/>
      <c r="C3" s="1"/>
      <c r="D3" s="1"/>
      <c r="E3" s="1"/>
      <c r="F3" s="1"/>
      <c r="G3" s="1"/>
      <c r="H3" s="1"/>
      <c r="I3" s="1"/>
      <c r="J3" s="1"/>
      <c r="K3" s="1"/>
      <c r="L3" s="1"/>
      <c r="M3" s="1"/>
      <c r="N3" s="1"/>
      <c r="O3" s="1"/>
    </row>
    <row r="4" spans="1:16" ht="15" customHeight="1" x14ac:dyDescent="0.55000000000000004">
      <c r="A4" s="2"/>
      <c r="B4" s="2"/>
      <c r="C4" s="2"/>
      <c r="D4" s="2"/>
      <c r="E4" s="2"/>
      <c r="F4" s="2"/>
      <c r="G4" s="2"/>
      <c r="H4" s="2"/>
      <c r="I4" s="2"/>
      <c r="J4" s="2"/>
      <c r="K4" s="2"/>
      <c r="L4" s="2"/>
      <c r="M4" s="2"/>
      <c r="N4" s="2"/>
      <c r="O4" s="2"/>
    </row>
    <row r="5" spans="1:16" ht="12" customHeight="1" x14ac:dyDescent="0.2"/>
    <row r="6" spans="1:16" ht="17" customHeight="1" x14ac:dyDescent="0.2">
      <c r="A6" s="3" t="s">
        <v>54</v>
      </c>
      <c r="B6" s="3"/>
      <c r="C6" s="3"/>
      <c r="D6" s="3"/>
      <c r="E6" s="3"/>
      <c r="F6" s="3"/>
      <c r="G6" s="3"/>
      <c r="H6" s="3"/>
      <c r="I6" s="3"/>
      <c r="J6" s="3"/>
      <c r="K6" s="3"/>
      <c r="L6" s="3"/>
      <c r="M6" s="3"/>
      <c r="N6" s="3"/>
      <c r="O6" s="3"/>
    </row>
    <row r="7" spans="1:16" ht="17" customHeight="1" x14ac:dyDescent="0.2">
      <c r="A7" s="3"/>
      <c r="B7" s="3"/>
      <c r="C7" s="3"/>
      <c r="D7" s="3"/>
      <c r="E7" s="3"/>
      <c r="F7" s="3"/>
      <c r="G7" s="3"/>
      <c r="H7" s="3"/>
      <c r="I7" s="3"/>
      <c r="J7" s="3"/>
      <c r="K7" s="3"/>
      <c r="L7" s="3"/>
      <c r="M7" s="3"/>
      <c r="N7" s="3"/>
      <c r="O7" s="3"/>
    </row>
    <row r="8" spans="1:16" ht="17" customHeight="1" x14ac:dyDescent="0.2">
      <c r="B8" s="10" t="s">
        <v>55</v>
      </c>
      <c r="C8" s="26">
        <v>1</v>
      </c>
      <c r="D8" s="12"/>
      <c r="E8" s="12"/>
      <c r="F8" s="12"/>
      <c r="G8" s="12"/>
      <c r="H8" s="12"/>
    </row>
    <row r="9" spans="1:16" ht="17" customHeight="1" x14ac:dyDescent="0.2">
      <c r="B9" s="10" t="s">
        <v>56</v>
      </c>
      <c r="C9" s="26">
        <v>2016</v>
      </c>
      <c r="D9" s="12"/>
      <c r="E9" s="12"/>
      <c r="F9" s="12"/>
      <c r="G9" s="12"/>
      <c r="H9" s="12"/>
    </row>
    <row r="10" spans="1:16" ht="17" customHeight="1" x14ac:dyDescent="0.2">
      <c r="A10" s="12"/>
      <c r="B10" s="12"/>
      <c r="C10" s="12"/>
      <c r="D10" s="12"/>
      <c r="E10" s="12"/>
      <c r="F10" s="12"/>
      <c r="G10" s="12"/>
      <c r="H10" s="12"/>
    </row>
    <row r="11" spans="1:16" ht="17" customHeight="1" x14ac:dyDescent="0.2">
      <c r="A11" s="12"/>
      <c r="B11" s="12"/>
      <c r="C11" s="13">
        <f>DATE(C9,C8,5)</f>
        <v>42374</v>
      </c>
      <c r="D11" s="13">
        <f>C11+31</f>
        <v>42405</v>
      </c>
      <c r="E11" s="13">
        <f t="shared" ref="E11:N11" si="0">D11+31</f>
        <v>42436</v>
      </c>
      <c r="F11" s="13">
        <f t="shared" si="0"/>
        <v>42467</v>
      </c>
      <c r="G11" s="13">
        <f t="shared" si="0"/>
        <v>42498</v>
      </c>
      <c r="H11" s="13">
        <f t="shared" si="0"/>
        <v>42529</v>
      </c>
      <c r="I11" s="13">
        <f t="shared" si="0"/>
        <v>42560</v>
      </c>
      <c r="J11" s="13">
        <f t="shared" si="0"/>
        <v>42591</v>
      </c>
      <c r="K11" s="13">
        <f t="shared" si="0"/>
        <v>42622</v>
      </c>
      <c r="L11" s="13">
        <f t="shared" si="0"/>
        <v>42653</v>
      </c>
      <c r="M11" s="13">
        <f t="shared" si="0"/>
        <v>42684</v>
      </c>
      <c r="N11" s="13">
        <f t="shared" si="0"/>
        <v>42715</v>
      </c>
      <c r="O11" s="13" t="s">
        <v>57</v>
      </c>
    </row>
    <row r="12" spans="1:16" ht="17" customHeight="1" x14ac:dyDescent="0.2">
      <c r="A12" s="11" t="s">
        <v>58</v>
      </c>
      <c r="B12" s="11"/>
      <c r="C12" s="12"/>
      <c r="D12" s="12"/>
      <c r="E12" s="12"/>
      <c r="F12" s="12"/>
      <c r="G12" s="12"/>
      <c r="H12" s="12"/>
      <c r="O12" s="14">
        <f>SUM(C12:N12)</f>
        <v>0</v>
      </c>
    </row>
    <row r="13" spans="1:16" ht="17" customHeight="1" x14ac:dyDescent="0.25">
      <c r="A13" s="15" t="s">
        <v>59</v>
      </c>
      <c r="B13" s="11"/>
      <c r="C13" s="12"/>
      <c r="D13" s="12"/>
      <c r="E13" s="12"/>
      <c r="F13" s="12"/>
      <c r="G13" s="12"/>
      <c r="H13" s="12"/>
      <c r="O13" s="14"/>
    </row>
    <row r="14" spans="1:16" ht="17" customHeight="1" x14ac:dyDescent="0.2">
      <c r="A14" s="27" t="s">
        <v>60</v>
      </c>
      <c r="B14" s="16"/>
      <c r="C14" s="28">
        <v>0</v>
      </c>
      <c r="D14" s="28">
        <v>0</v>
      </c>
      <c r="E14" s="28">
        <v>0</v>
      </c>
      <c r="F14" s="28">
        <v>0</v>
      </c>
      <c r="G14" s="28">
        <v>0</v>
      </c>
      <c r="H14" s="28">
        <v>0</v>
      </c>
      <c r="I14" s="28">
        <v>0</v>
      </c>
      <c r="J14" s="28">
        <v>0</v>
      </c>
      <c r="K14" s="28">
        <v>0</v>
      </c>
      <c r="L14" s="28">
        <v>0</v>
      </c>
      <c r="M14" s="28">
        <v>0</v>
      </c>
      <c r="N14" s="28">
        <v>0</v>
      </c>
      <c r="O14" s="29">
        <f t="shared" ref="O14:O65" si="1">SUM(C14:N14)</f>
        <v>0</v>
      </c>
      <c r="P14" s="30"/>
    </row>
    <row r="15" spans="1:16" ht="17" customHeight="1" x14ac:dyDescent="0.2">
      <c r="A15" s="27" t="s">
        <v>61</v>
      </c>
      <c r="B15" s="16"/>
      <c r="C15" s="28">
        <v>0</v>
      </c>
      <c r="D15" s="28">
        <v>0</v>
      </c>
      <c r="E15" s="28">
        <v>0</v>
      </c>
      <c r="F15" s="28">
        <v>0</v>
      </c>
      <c r="G15" s="28">
        <v>0</v>
      </c>
      <c r="H15" s="28">
        <v>0</v>
      </c>
      <c r="I15" s="28">
        <v>0</v>
      </c>
      <c r="J15" s="28">
        <v>0</v>
      </c>
      <c r="K15" s="28">
        <v>0</v>
      </c>
      <c r="L15" s="28">
        <v>0</v>
      </c>
      <c r="M15" s="28">
        <v>0</v>
      </c>
      <c r="N15" s="28">
        <v>0</v>
      </c>
      <c r="O15" s="29">
        <f t="shared" si="1"/>
        <v>0</v>
      </c>
      <c r="P15" s="30"/>
    </row>
    <row r="16" spans="1:16" ht="17" customHeight="1" x14ac:dyDescent="0.2">
      <c r="A16" s="27" t="s">
        <v>62</v>
      </c>
      <c r="B16" s="16"/>
      <c r="C16" s="28">
        <v>0</v>
      </c>
      <c r="D16" s="28">
        <v>0</v>
      </c>
      <c r="E16" s="28">
        <v>0</v>
      </c>
      <c r="F16" s="28">
        <v>0</v>
      </c>
      <c r="G16" s="28">
        <v>0</v>
      </c>
      <c r="H16" s="28">
        <v>0</v>
      </c>
      <c r="I16" s="28">
        <v>0</v>
      </c>
      <c r="J16" s="28">
        <v>0</v>
      </c>
      <c r="K16" s="28">
        <v>0</v>
      </c>
      <c r="L16" s="28">
        <v>0</v>
      </c>
      <c r="M16" s="28">
        <v>0</v>
      </c>
      <c r="N16" s="28">
        <v>0</v>
      </c>
      <c r="O16" s="29">
        <f t="shared" si="1"/>
        <v>0</v>
      </c>
      <c r="P16" s="30"/>
    </row>
    <row r="17" spans="1:16" ht="17" customHeight="1" x14ac:dyDescent="0.2">
      <c r="A17" s="27" t="s">
        <v>63</v>
      </c>
      <c r="B17" s="16"/>
      <c r="C17" s="28">
        <v>0</v>
      </c>
      <c r="D17" s="28">
        <v>0</v>
      </c>
      <c r="E17" s="28">
        <v>0</v>
      </c>
      <c r="F17" s="28">
        <v>0</v>
      </c>
      <c r="G17" s="28">
        <v>0</v>
      </c>
      <c r="H17" s="28">
        <v>0</v>
      </c>
      <c r="I17" s="28">
        <v>0</v>
      </c>
      <c r="J17" s="28">
        <v>0</v>
      </c>
      <c r="K17" s="28">
        <v>0</v>
      </c>
      <c r="L17" s="28">
        <v>0</v>
      </c>
      <c r="M17" s="28">
        <v>0</v>
      </c>
      <c r="N17" s="28">
        <v>0</v>
      </c>
      <c r="O17" s="29">
        <f t="shared" si="1"/>
        <v>0</v>
      </c>
      <c r="P17" s="30"/>
    </row>
    <row r="18" spans="1:16" ht="17" customHeight="1" x14ac:dyDescent="0.2">
      <c r="A18" s="27" t="s">
        <v>64</v>
      </c>
      <c r="B18" s="16"/>
      <c r="C18" s="28">
        <v>0</v>
      </c>
      <c r="D18" s="28">
        <v>0</v>
      </c>
      <c r="E18" s="28">
        <v>0</v>
      </c>
      <c r="F18" s="28">
        <v>0</v>
      </c>
      <c r="G18" s="28">
        <v>0</v>
      </c>
      <c r="H18" s="28">
        <v>0</v>
      </c>
      <c r="I18" s="28">
        <v>0</v>
      </c>
      <c r="J18" s="28">
        <v>0</v>
      </c>
      <c r="K18" s="28">
        <v>0</v>
      </c>
      <c r="L18" s="28">
        <v>0</v>
      </c>
      <c r="M18" s="28">
        <v>0</v>
      </c>
      <c r="N18" s="28">
        <v>0</v>
      </c>
      <c r="O18" s="29">
        <f t="shared" si="1"/>
        <v>0</v>
      </c>
      <c r="P18" s="30"/>
    </row>
    <row r="19" spans="1:16" ht="17" customHeight="1" x14ac:dyDescent="0.2">
      <c r="A19" s="27" t="s">
        <v>65</v>
      </c>
      <c r="B19" s="16"/>
      <c r="C19" s="28">
        <v>0</v>
      </c>
      <c r="D19" s="28">
        <v>0</v>
      </c>
      <c r="E19" s="28">
        <v>0</v>
      </c>
      <c r="F19" s="28">
        <v>0</v>
      </c>
      <c r="G19" s="28">
        <v>0</v>
      </c>
      <c r="H19" s="28">
        <v>0</v>
      </c>
      <c r="I19" s="28">
        <v>0</v>
      </c>
      <c r="J19" s="28">
        <v>0</v>
      </c>
      <c r="K19" s="28">
        <v>0</v>
      </c>
      <c r="L19" s="28">
        <v>0</v>
      </c>
      <c r="M19" s="28">
        <v>0</v>
      </c>
      <c r="N19" s="28">
        <v>0</v>
      </c>
      <c r="O19" s="29">
        <f t="shared" si="1"/>
        <v>0</v>
      </c>
      <c r="P19" s="30"/>
    </row>
    <row r="20" spans="1:16" ht="17" customHeight="1" x14ac:dyDescent="0.2">
      <c r="A20" s="27" t="s">
        <v>66</v>
      </c>
      <c r="B20" s="16"/>
      <c r="C20" s="28">
        <v>0</v>
      </c>
      <c r="D20" s="28">
        <v>0</v>
      </c>
      <c r="E20" s="28">
        <v>0</v>
      </c>
      <c r="F20" s="28">
        <v>0</v>
      </c>
      <c r="G20" s="28">
        <v>0</v>
      </c>
      <c r="H20" s="28">
        <v>0</v>
      </c>
      <c r="I20" s="28">
        <v>0</v>
      </c>
      <c r="J20" s="28">
        <v>0</v>
      </c>
      <c r="K20" s="28">
        <v>0</v>
      </c>
      <c r="L20" s="28">
        <v>0</v>
      </c>
      <c r="M20" s="28">
        <v>0</v>
      </c>
      <c r="N20" s="28">
        <v>0</v>
      </c>
      <c r="O20" s="29">
        <f t="shared" si="1"/>
        <v>0</v>
      </c>
      <c r="P20" s="30"/>
    </row>
    <row r="21" spans="1:16" ht="17" customHeight="1" x14ac:dyDescent="0.2">
      <c r="A21" s="27" t="s">
        <v>67</v>
      </c>
      <c r="B21" s="16"/>
      <c r="C21" s="28">
        <v>0</v>
      </c>
      <c r="D21" s="28">
        <v>0</v>
      </c>
      <c r="E21" s="28">
        <v>0</v>
      </c>
      <c r="F21" s="28">
        <v>0</v>
      </c>
      <c r="G21" s="28">
        <v>0</v>
      </c>
      <c r="H21" s="28">
        <v>0</v>
      </c>
      <c r="I21" s="28">
        <v>0</v>
      </c>
      <c r="J21" s="28">
        <v>0</v>
      </c>
      <c r="K21" s="28">
        <v>0</v>
      </c>
      <c r="L21" s="28">
        <v>0</v>
      </c>
      <c r="M21" s="28">
        <v>0</v>
      </c>
      <c r="N21" s="28">
        <v>0</v>
      </c>
      <c r="O21" s="29">
        <f t="shared" si="1"/>
        <v>0</v>
      </c>
      <c r="P21" s="30"/>
    </row>
    <row r="22" spans="1:16" s="18" customFormat="1" ht="17" customHeight="1" x14ac:dyDescent="0.25">
      <c r="A22" s="18" t="s">
        <v>68</v>
      </c>
      <c r="C22" s="19">
        <f>SUM(C14:C21)</f>
        <v>0</v>
      </c>
      <c r="D22" s="19">
        <f t="shared" ref="D22:N22" si="2">SUM(D14:D21)</f>
        <v>0</v>
      </c>
      <c r="E22" s="19">
        <f t="shared" si="2"/>
        <v>0</v>
      </c>
      <c r="F22" s="19">
        <f t="shared" si="2"/>
        <v>0</v>
      </c>
      <c r="G22" s="19">
        <f t="shared" si="2"/>
        <v>0</v>
      </c>
      <c r="H22" s="19">
        <f t="shared" si="2"/>
        <v>0</v>
      </c>
      <c r="I22" s="19">
        <f t="shared" si="2"/>
        <v>0</v>
      </c>
      <c r="J22" s="19">
        <f t="shared" si="2"/>
        <v>0</v>
      </c>
      <c r="K22" s="19">
        <f t="shared" si="2"/>
        <v>0</v>
      </c>
      <c r="L22" s="19">
        <f t="shared" si="2"/>
        <v>0</v>
      </c>
      <c r="M22" s="19">
        <f t="shared" si="2"/>
        <v>0</v>
      </c>
      <c r="N22" s="19">
        <f t="shared" si="2"/>
        <v>0</v>
      </c>
      <c r="O22" s="19">
        <f t="shared" si="1"/>
        <v>0</v>
      </c>
    </row>
    <row r="23" spans="1:16" ht="17" customHeight="1" x14ac:dyDescent="0.25">
      <c r="A23" s="18"/>
      <c r="B23" s="18"/>
      <c r="C23" s="12"/>
      <c r="D23" s="12"/>
      <c r="E23" s="12"/>
      <c r="F23" s="12"/>
      <c r="G23" s="12"/>
      <c r="H23" s="12"/>
    </row>
    <row r="24" spans="1:16" ht="17" customHeight="1" x14ac:dyDescent="0.25">
      <c r="A24" s="15" t="s">
        <v>69</v>
      </c>
      <c r="B24" s="15"/>
      <c r="C24" s="12"/>
      <c r="D24" s="12"/>
      <c r="E24" s="12"/>
      <c r="F24" s="12"/>
      <c r="G24" s="12"/>
      <c r="H24" s="12"/>
    </row>
    <row r="25" spans="1:16" ht="17" customHeight="1" x14ac:dyDescent="0.2">
      <c r="A25" s="31" t="str">
        <f>A14</f>
        <v>R1</v>
      </c>
      <c r="B25" s="32">
        <v>0</v>
      </c>
      <c r="C25" s="33">
        <f>$B$25*C14</f>
        <v>0</v>
      </c>
      <c r="D25" s="33">
        <f t="shared" ref="D25:N25" si="3">$B$25*D14</f>
        <v>0</v>
      </c>
      <c r="E25" s="33">
        <f t="shared" si="3"/>
        <v>0</v>
      </c>
      <c r="F25" s="33">
        <f t="shared" si="3"/>
        <v>0</v>
      </c>
      <c r="G25" s="33">
        <f t="shared" si="3"/>
        <v>0</v>
      </c>
      <c r="H25" s="33">
        <f t="shared" si="3"/>
        <v>0</v>
      </c>
      <c r="I25" s="29">
        <f t="shared" si="3"/>
        <v>0</v>
      </c>
      <c r="J25" s="29">
        <f t="shared" si="3"/>
        <v>0</v>
      </c>
      <c r="K25" s="29">
        <f t="shared" si="3"/>
        <v>0</v>
      </c>
      <c r="L25" s="29">
        <f t="shared" si="3"/>
        <v>0</v>
      </c>
      <c r="M25" s="29">
        <f t="shared" si="3"/>
        <v>0</v>
      </c>
      <c r="N25" s="29">
        <f t="shared" si="3"/>
        <v>0</v>
      </c>
      <c r="O25" s="29">
        <f t="shared" si="1"/>
        <v>0</v>
      </c>
    </row>
    <row r="26" spans="1:16" ht="17" customHeight="1" x14ac:dyDescent="0.2">
      <c r="A26" s="31" t="str">
        <f t="shared" ref="A26:A32" si="4">A15</f>
        <v>R2</v>
      </c>
      <c r="B26" s="32">
        <v>0</v>
      </c>
      <c r="C26" s="33">
        <f>$B$26*C15</f>
        <v>0</v>
      </c>
      <c r="D26" s="33">
        <f t="shared" ref="D26:N26" si="5">$B$26*D15</f>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29">
        <f t="shared" si="1"/>
        <v>0</v>
      </c>
    </row>
    <row r="27" spans="1:16" ht="17" customHeight="1" x14ac:dyDescent="0.2">
      <c r="A27" s="31" t="str">
        <f t="shared" si="4"/>
        <v>R3</v>
      </c>
      <c r="B27" s="32">
        <v>0</v>
      </c>
      <c r="C27" s="33">
        <f>$B$27*C16</f>
        <v>0</v>
      </c>
      <c r="D27" s="33">
        <f t="shared" ref="D27:N27" si="6">$B$27*D16</f>
        <v>0</v>
      </c>
      <c r="E27" s="33">
        <f t="shared" si="6"/>
        <v>0</v>
      </c>
      <c r="F27" s="33">
        <f t="shared" si="6"/>
        <v>0</v>
      </c>
      <c r="G27" s="33">
        <f t="shared" si="6"/>
        <v>0</v>
      </c>
      <c r="H27" s="33">
        <f t="shared" si="6"/>
        <v>0</v>
      </c>
      <c r="I27" s="33">
        <f t="shared" si="6"/>
        <v>0</v>
      </c>
      <c r="J27" s="33">
        <f t="shared" si="6"/>
        <v>0</v>
      </c>
      <c r="K27" s="33">
        <f t="shared" si="6"/>
        <v>0</v>
      </c>
      <c r="L27" s="33">
        <f t="shared" si="6"/>
        <v>0</v>
      </c>
      <c r="M27" s="33">
        <f t="shared" si="6"/>
        <v>0</v>
      </c>
      <c r="N27" s="33">
        <f t="shared" si="6"/>
        <v>0</v>
      </c>
      <c r="O27" s="29">
        <f t="shared" si="1"/>
        <v>0</v>
      </c>
    </row>
    <row r="28" spans="1:16" ht="17" customHeight="1" x14ac:dyDescent="0.2">
      <c r="A28" s="31" t="str">
        <f t="shared" si="4"/>
        <v>R4</v>
      </c>
      <c r="B28" s="32">
        <v>0</v>
      </c>
      <c r="C28" s="33">
        <f>$B$28*C17</f>
        <v>0</v>
      </c>
      <c r="D28" s="33">
        <f t="shared" ref="D28:N28" si="7">$B$28*D17</f>
        <v>0</v>
      </c>
      <c r="E28" s="33">
        <f t="shared" si="7"/>
        <v>0</v>
      </c>
      <c r="F28" s="33">
        <f t="shared" si="7"/>
        <v>0</v>
      </c>
      <c r="G28" s="33">
        <f t="shared" si="7"/>
        <v>0</v>
      </c>
      <c r="H28" s="33">
        <f t="shared" si="7"/>
        <v>0</v>
      </c>
      <c r="I28" s="33">
        <f t="shared" si="7"/>
        <v>0</v>
      </c>
      <c r="J28" s="33">
        <f>$B$28*J17</f>
        <v>0</v>
      </c>
      <c r="K28" s="33">
        <f t="shared" si="7"/>
        <v>0</v>
      </c>
      <c r="L28" s="33">
        <f t="shared" si="7"/>
        <v>0</v>
      </c>
      <c r="M28" s="33">
        <f t="shared" si="7"/>
        <v>0</v>
      </c>
      <c r="N28" s="33">
        <f t="shared" si="7"/>
        <v>0</v>
      </c>
      <c r="O28" s="29">
        <f t="shared" si="1"/>
        <v>0</v>
      </c>
    </row>
    <row r="29" spans="1:16" ht="17" customHeight="1" x14ac:dyDescent="0.2">
      <c r="A29" s="31" t="str">
        <f t="shared" si="4"/>
        <v>R5</v>
      </c>
      <c r="B29" s="32">
        <v>0</v>
      </c>
      <c r="C29" s="33">
        <f>$B$29*C18</f>
        <v>0</v>
      </c>
      <c r="D29" s="33">
        <f t="shared" ref="D29:N29" si="8">$B$29*D18</f>
        <v>0</v>
      </c>
      <c r="E29" s="33">
        <f>$B$29*E18</f>
        <v>0</v>
      </c>
      <c r="F29" s="33">
        <f t="shared" si="8"/>
        <v>0</v>
      </c>
      <c r="G29" s="33">
        <f t="shared" si="8"/>
        <v>0</v>
      </c>
      <c r="H29" s="33">
        <f t="shared" si="8"/>
        <v>0</v>
      </c>
      <c r="I29" s="33">
        <f t="shared" si="8"/>
        <v>0</v>
      </c>
      <c r="J29" s="33">
        <f t="shared" si="8"/>
        <v>0</v>
      </c>
      <c r="K29" s="33">
        <f t="shared" si="8"/>
        <v>0</v>
      </c>
      <c r="L29" s="33">
        <f t="shared" si="8"/>
        <v>0</v>
      </c>
      <c r="M29" s="33">
        <f t="shared" si="8"/>
        <v>0</v>
      </c>
      <c r="N29" s="33">
        <f t="shared" si="8"/>
        <v>0</v>
      </c>
      <c r="O29" s="29">
        <f t="shared" si="1"/>
        <v>0</v>
      </c>
    </row>
    <row r="30" spans="1:16" ht="17" customHeight="1" x14ac:dyDescent="0.2">
      <c r="A30" s="31" t="str">
        <f t="shared" si="4"/>
        <v>R6</v>
      </c>
      <c r="B30" s="32">
        <v>0</v>
      </c>
      <c r="C30" s="33">
        <f>$B$30*C19</f>
        <v>0</v>
      </c>
      <c r="D30" s="33">
        <f t="shared" ref="D30:N30" si="9">$B$30*D19</f>
        <v>0</v>
      </c>
      <c r="E30" s="33">
        <f t="shared" si="9"/>
        <v>0</v>
      </c>
      <c r="F30" s="33">
        <f t="shared" si="9"/>
        <v>0</v>
      </c>
      <c r="G30" s="33">
        <f t="shared" si="9"/>
        <v>0</v>
      </c>
      <c r="H30" s="33">
        <f t="shared" si="9"/>
        <v>0</v>
      </c>
      <c r="I30" s="33">
        <f t="shared" si="9"/>
        <v>0</v>
      </c>
      <c r="J30" s="33">
        <f t="shared" si="9"/>
        <v>0</v>
      </c>
      <c r="K30" s="33">
        <f t="shared" si="9"/>
        <v>0</v>
      </c>
      <c r="L30" s="33">
        <f t="shared" si="9"/>
        <v>0</v>
      </c>
      <c r="M30" s="33">
        <f t="shared" si="9"/>
        <v>0</v>
      </c>
      <c r="N30" s="33">
        <f t="shared" si="9"/>
        <v>0</v>
      </c>
      <c r="O30" s="29">
        <f t="shared" si="1"/>
        <v>0</v>
      </c>
    </row>
    <row r="31" spans="1:16" ht="17" customHeight="1" x14ac:dyDescent="0.2">
      <c r="A31" s="31" t="str">
        <f t="shared" si="4"/>
        <v>R7</v>
      </c>
      <c r="B31" s="32">
        <v>0</v>
      </c>
      <c r="C31" s="33">
        <f>$B$21*C20</f>
        <v>0</v>
      </c>
      <c r="D31" s="33">
        <f t="shared" ref="D31:N31" si="10">$B$21*D20</f>
        <v>0</v>
      </c>
      <c r="E31" s="33">
        <f t="shared" si="10"/>
        <v>0</v>
      </c>
      <c r="F31" s="33">
        <f t="shared" si="10"/>
        <v>0</v>
      </c>
      <c r="G31" s="33">
        <f t="shared" si="10"/>
        <v>0</v>
      </c>
      <c r="H31" s="33">
        <f t="shared" si="10"/>
        <v>0</v>
      </c>
      <c r="I31" s="33">
        <f t="shared" si="10"/>
        <v>0</v>
      </c>
      <c r="J31" s="33">
        <f t="shared" si="10"/>
        <v>0</v>
      </c>
      <c r="K31" s="33">
        <f t="shared" si="10"/>
        <v>0</v>
      </c>
      <c r="L31" s="33">
        <f t="shared" si="10"/>
        <v>0</v>
      </c>
      <c r="M31" s="33">
        <f t="shared" si="10"/>
        <v>0</v>
      </c>
      <c r="N31" s="33">
        <f t="shared" si="10"/>
        <v>0</v>
      </c>
      <c r="O31" s="29">
        <f t="shared" si="1"/>
        <v>0</v>
      </c>
    </row>
    <row r="32" spans="1:16" ht="17" customHeight="1" x14ac:dyDescent="0.2">
      <c r="A32" s="31" t="str">
        <f t="shared" si="4"/>
        <v>R8</v>
      </c>
      <c r="B32" s="32">
        <v>0</v>
      </c>
      <c r="C32" s="33">
        <f>$B$32*C21</f>
        <v>0</v>
      </c>
      <c r="D32" s="33">
        <f t="shared" ref="D32:N32" si="11">$B$32*D21</f>
        <v>0</v>
      </c>
      <c r="E32" s="33">
        <f t="shared" si="11"/>
        <v>0</v>
      </c>
      <c r="F32" s="33">
        <f t="shared" si="11"/>
        <v>0</v>
      </c>
      <c r="G32" s="33">
        <f t="shared" si="11"/>
        <v>0</v>
      </c>
      <c r="H32" s="33">
        <f t="shared" si="11"/>
        <v>0</v>
      </c>
      <c r="I32" s="33">
        <f t="shared" si="11"/>
        <v>0</v>
      </c>
      <c r="J32" s="33">
        <f t="shared" si="11"/>
        <v>0</v>
      </c>
      <c r="K32" s="33">
        <f t="shared" si="11"/>
        <v>0</v>
      </c>
      <c r="L32" s="33">
        <f t="shared" si="11"/>
        <v>0</v>
      </c>
      <c r="M32" s="33">
        <f t="shared" si="11"/>
        <v>0</v>
      </c>
      <c r="N32" s="33">
        <f t="shared" si="11"/>
        <v>0</v>
      </c>
      <c r="O32" s="29">
        <f t="shared" si="1"/>
        <v>0</v>
      </c>
    </row>
    <row r="33" spans="1:15" ht="17" customHeight="1" x14ac:dyDescent="0.25">
      <c r="A33" s="18" t="s">
        <v>70</v>
      </c>
      <c r="B33" s="19"/>
      <c r="C33" s="34">
        <f t="shared" ref="C33:N33" si="12">SUM(C25:C32)</f>
        <v>0</v>
      </c>
      <c r="D33" s="34">
        <f t="shared" si="12"/>
        <v>0</v>
      </c>
      <c r="E33" s="34">
        <f t="shared" si="12"/>
        <v>0</v>
      </c>
      <c r="F33" s="34">
        <f t="shared" si="12"/>
        <v>0</v>
      </c>
      <c r="G33" s="34">
        <f t="shared" si="12"/>
        <v>0</v>
      </c>
      <c r="H33" s="34">
        <f t="shared" si="12"/>
        <v>0</v>
      </c>
      <c r="I33" s="34">
        <f t="shared" si="12"/>
        <v>0</v>
      </c>
      <c r="J33" s="34">
        <f t="shared" si="12"/>
        <v>0</v>
      </c>
      <c r="K33" s="34">
        <f t="shared" si="12"/>
        <v>0</v>
      </c>
      <c r="L33" s="34">
        <f t="shared" si="12"/>
        <v>0</v>
      </c>
      <c r="M33" s="34">
        <f t="shared" si="12"/>
        <v>0</v>
      </c>
      <c r="N33" s="34">
        <f t="shared" si="12"/>
        <v>0</v>
      </c>
      <c r="O33" s="34">
        <f>SUM(C33:N33)</f>
        <v>0</v>
      </c>
    </row>
    <row r="34" spans="1:15" s="23" customFormat="1" ht="24" x14ac:dyDescent="0.3">
      <c r="A34" s="21" t="s">
        <v>71</v>
      </c>
      <c r="B34" s="21"/>
      <c r="C34" s="35">
        <f>C22-C33</f>
        <v>0</v>
      </c>
      <c r="D34" s="35">
        <f t="shared" ref="D34:N34" si="13">D22-D33</f>
        <v>0</v>
      </c>
      <c r="E34" s="35">
        <f t="shared" si="13"/>
        <v>0</v>
      </c>
      <c r="F34" s="35">
        <f t="shared" si="13"/>
        <v>0</v>
      </c>
      <c r="G34" s="35">
        <f t="shared" si="13"/>
        <v>0</v>
      </c>
      <c r="H34" s="35">
        <f t="shared" si="13"/>
        <v>0</v>
      </c>
      <c r="I34" s="35">
        <f t="shared" si="13"/>
        <v>0</v>
      </c>
      <c r="J34" s="35">
        <f t="shared" si="13"/>
        <v>0</v>
      </c>
      <c r="K34" s="35">
        <f t="shared" si="13"/>
        <v>0</v>
      </c>
      <c r="L34" s="35">
        <f t="shared" si="13"/>
        <v>0</v>
      </c>
      <c r="M34" s="35">
        <f t="shared" si="13"/>
        <v>0</v>
      </c>
      <c r="N34" s="35">
        <f t="shared" si="13"/>
        <v>0</v>
      </c>
      <c r="O34" s="35">
        <f>SUM(C34:N34)</f>
        <v>0</v>
      </c>
    </row>
    <row r="35" spans="1:15" ht="26" x14ac:dyDescent="0.2">
      <c r="A35" s="12"/>
      <c r="B35" s="12"/>
    </row>
    <row r="36" spans="1:15" ht="26" x14ac:dyDescent="0.2">
      <c r="A36" s="11" t="s">
        <v>72</v>
      </c>
      <c r="B36" s="11"/>
    </row>
    <row r="37" spans="1:15" x14ac:dyDescent="0.2">
      <c r="A37" s="31" t="s">
        <v>73</v>
      </c>
      <c r="B37" s="16"/>
      <c r="C37" s="36">
        <v>0</v>
      </c>
      <c r="D37" s="36">
        <v>0</v>
      </c>
      <c r="E37" s="36">
        <v>0</v>
      </c>
      <c r="F37" s="36">
        <v>0</v>
      </c>
      <c r="G37" s="36">
        <v>0</v>
      </c>
      <c r="H37" s="36">
        <v>0</v>
      </c>
      <c r="I37" s="36">
        <v>0</v>
      </c>
      <c r="J37" s="36">
        <v>0</v>
      </c>
      <c r="K37" s="36">
        <v>0</v>
      </c>
      <c r="L37" s="36">
        <v>0</v>
      </c>
      <c r="M37" s="36">
        <v>0</v>
      </c>
      <c r="N37" s="36">
        <v>0</v>
      </c>
      <c r="O37" s="14">
        <f t="shared" si="1"/>
        <v>0</v>
      </c>
    </row>
    <row r="38" spans="1:15" x14ac:dyDescent="0.2">
      <c r="A38" s="31" t="s">
        <v>74</v>
      </c>
      <c r="B38" s="37">
        <v>0</v>
      </c>
      <c r="C38" s="36">
        <f>C37*$B$38</f>
        <v>0</v>
      </c>
      <c r="D38" s="36">
        <f t="shared" ref="D38:N38" si="14">D37*$B$38</f>
        <v>0</v>
      </c>
      <c r="E38" s="36">
        <f t="shared" si="14"/>
        <v>0</v>
      </c>
      <c r="F38" s="36">
        <f t="shared" si="14"/>
        <v>0</v>
      </c>
      <c r="G38" s="36">
        <f t="shared" si="14"/>
        <v>0</v>
      </c>
      <c r="H38" s="36">
        <f t="shared" si="14"/>
        <v>0</v>
      </c>
      <c r="I38" s="36">
        <f t="shared" si="14"/>
        <v>0</v>
      </c>
      <c r="J38" s="36">
        <f t="shared" si="14"/>
        <v>0</v>
      </c>
      <c r="K38" s="36">
        <f t="shared" si="14"/>
        <v>0</v>
      </c>
      <c r="L38" s="36">
        <f t="shared" si="14"/>
        <v>0</v>
      </c>
      <c r="M38" s="36">
        <f t="shared" si="14"/>
        <v>0</v>
      </c>
      <c r="N38" s="36">
        <f t="shared" si="14"/>
        <v>0</v>
      </c>
      <c r="O38" s="14">
        <f t="shared" si="1"/>
        <v>0</v>
      </c>
    </row>
    <row r="39" spans="1:15" x14ac:dyDescent="0.2">
      <c r="A39" s="31" t="s">
        <v>75</v>
      </c>
      <c r="B39" s="37">
        <v>0</v>
      </c>
      <c r="C39" s="36">
        <f>C22*$B$39</f>
        <v>0</v>
      </c>
      <c r="D39" s="36">
        <f t="shared" ref="D39:N39" si="15">D22*$B$39</f>
        <v>0</v>
      </c>
      <c r="E39" s="36">
        <f t="shared" si="15"/>
        <v>0</v>
      </c>
      <c r="F39" s="36">
        <f t="shared" si="15"/>
        <v>0</v>
      </c>
      <c r="G39" s="36">
        <f t="shared" si="15"/>
        <v>0</v>
      </c>
      <c r="H39" s="36">
        <f t="shared" si="15"/>
        <v>0</v>
      </c>
      <c r="I39" s="36">
        <f t="shared" si="15"/>
        <v>0</v>
      </c>
      <c r="J39" s="36">
        <f t="shared" si="15"/>
        <v>0</v>
      </c>
      <c r="K39" s="36">
        <f t="shared" si="15"/>
        <v>0</v>
      </c>
      <c r="L39" s="36">
        <f t="shared" si="15"/>
        <v>0</v>
      </c>
      <c r="M39" s="36">
        <f t="shared" si="15"/>
        <v>0</v>
      </c>
      <c r="N39" s="36">
        <f t="shared" si="15"/>
        <v>0</v>
      </c>
      <c r="O39" s="14">
        <f t="shared" si="1"/>
        <v>0</v>
      </c>
    </row>
    <row r="40" spans="1:15" x14ac:dyDescent="0.2">
      <c r="A40" s="31" t="s">
        <v>76</v>
      </c>
      <c r="B40" s="37">
        <v>0</v>
      </c>
      <c r="C40" s="36">
        <f>C39*$B$40</f>
        <v>0</v>
      </c>
      <c r="D40" s="36">
        <f t="shared" ref="D40:N40" si="16">D39*$B$40</f>
        <v>0</v>
      </c>
      <c r="E40" s="36">
        <f t="shared" si="16"/>
        <v>0</v>
      </c>
      <c r="F40" s="36">
        <f t="shared" si="16"/>
        <v>0</v>
      </c>
      <c r="G40" s="36">
        <f t="shared" si="16"/>
        <v>0</v>
      </c>
      <c r="H40" s="36">
        <f t="shared" si="16"/>
        <v>0</v>
      </c>
      <c r="I40" s="36">
        <f t="shared" si="16"/>
        <v>0</v>
      </c>
      <c r="J40" s="36">
        <f t="shared" si="16"/>
        <v>0</v>
      </c>
      <c r="K40" s="36">
        <f t="shared" si="16"/>
        <v>0</v>
      </c>
      <c r="L40" s="36">
        <f t="shared" si="16"/>
        <v>0</v>
      </c>
      <c r="M40" s="36">
        <f t="shared" si="16"/>
        <v>0</v>
      </c>
      <c r="N40" s="36">
        <f t="shared" si="16"/>
        <v>0</v>
      </c>
      <c r="O40" s="14">
        <f t="shared" si="1"/>
        <v>0</v>
      </c>
    </row>
    <row r="41" spans="1:15" x14ac:dyDescent="0.2">
      <c r="A41" s="31" t="s">
        <v>77</v>
      </c>
      <c r="B41" s="37">
        <v>0</v>
      </c>
      <c r="C41" s="36">
        <f>(C39+C37)*$B$41</f>
        <v>0</v>
      </c>
      <c r="D41" s="36">
        <f t="shared" ref="D41:N41" si="17">(D39+D37)*$B$41</f>
        <v>0</v>
      </c>
      <c r="E41" s="36">
        <f t="shared" si="17"/>
        <v>0</v>
      </c>
      <c r="F41" s="36">
        <f t="shared" si="17"/>
        <v>0</v>
      </c>
      <c r="G41" s="36">
        <f t="shared" si="17"/>
        <v>0</v>
      </c>
      <c r="H41" s="36">
        <f t="shared" si="17"/>
        <v>0</v>
      </c>
      <c r="I41" s="36">
        <f t="shared" si="17"/>
        <v>0</v>
      </c>
      <c r="J41" s="36">
        <f t="shared" si="17"/>
        <v>0</v>
      </c>
      <c r="K41" s="36">
        <f t="shared" si="17"/>
        <v>0</v>
      </c>
      <c r="L41" s="36">
        <f t="shared" si="17"/>
        <v>0</v>
      </c>
      <c r="M41" s="36">
        <f t="shared" si="17"/>
        <v>0</v>
      </c>
      <c r="N41" s="36">
        <f t="shared" si="17"/>
        <v>0</v>
      </c>
      <c r="O41" s="14">
        <f t="shared" si="1"/>
        <v>0</v>
      </c>
    </row>
    <row r="42" spans="1:15" x14ac:dyDescent="0.2">
      <c r="A42" s="31" t="s">
        <v>78</v>
      </c>
      <c r="B42" s="37">
        <v>0</v>
      </c>
      <c r="C42" s="36">
        <f>C22*$B$42</f>
        <v>0</v>
      </c>
      <c r="D42" s="36">
        <f t="shared" ref="D42:N42" si="18">D22*$B$42</f>
        <v>0</v>
      </c>
      <c r="E42" s="36">
        <f t="shared" si="18"/>
        <v>0</v>
      </c>
      <c r="F42" s="36">
        <f t="shared" si="18"/>
        <v>0</v>
      </c>
      <c r="G42" s="36">
        <f t="shared" si="18"/>
        <v>0</v>
      </c>
      <c r="H42" s="36">
        <f t="shared" si="18"/>
        <v>0</v>
      </c>
      <c r="I42" s="36">
        <f t="shared" si="18"/>
        <v>0</v>
      </c>
      <c r="J42" s="36">
        <f t="shared" si="18"/>
        <v>0</v>
      </c>
      <c r="K42" s="36">
        <f t="shared" si="18"/>
        <v>0</v>
      </c>
      <c r="L42" s="36">
        <f t="shared" si="18"/>
        <v>0</v>
      </c>
      <c r="M42" s="36">
        <f t="shared" si="18"/>
        <v>0</v>
      </c>
      <c r="N42" s="36">
        <f t="shared" si="18"/>
        <v>0</v>
      </c>
      <c r="O42" s="14">
        <f>SUM(C42:N42)</f>
        <v>0</v>
      </c>
    </row>
    <row r="43" spans="1:15" x14ac:dyDescent="0.2">
      <c r="A43" s="31" t="s">
        <v>79</v>
      </c>
      <c r="B43" s="37"/>
      <c r="C43" s="36">
        <v>0</v>
      </c>
      <c r="D43" s="36">
        <v>0</v>
      </c>
      <c r="E43" s="36">
        <v>0</v>
      </c>
      <c r="F43" s="36">
        <v>0</v>
      </c>
      <c r="G43" s="36">
        <v>0</v>
      </c>
      <c r="H43" s="36">
        <v>0</v>
      </c>
      <c r="I43" s="36">
        <v>0</v>
      </c>
      <c r="J43" s="36">
        <v>0</v>
      </c>
      <c r="K43" s="36">
        <v>0</v>
      </c>
      <c r="L43" s="36">
        <v>0</v>
      </c>
      <c r="M43" s="36">
        <v>0</v>
      </c>
      <c r="N43" s="36">
        <v>0</v>
      </c>
      <c r="O43" s="14">
        <f>SUM(C43:N43)</f>
        <v>0</v>
      </c>
    </row>
    <row r="44" spans="1:15" x14ac:dyDescent="0.2">
      <c r="A44" s="31" t="s">
        <v>80</v>
      </c>
      <c r="B44" s="37">
        <v>0</v>
      </c>
      <c r="C44" s="36">
        <f>C22*$B$44</f>
        <v>0</v>
      </c>
      <c r="D44" s="36">
        <f t="shared" ref="D44:N44" si="19">D22*$B$44</f>
        <v>0</v>
      </c>
      <c r="E44" s="36">
        <f t="shared" si="19"/>
        <v>0</v>
      </c>
      <c r="F44" s="36">
        <f t="shared" si="19"/>
        <v>0</v>
      </c>
      <c r="G44" s="36">
        <f t="shared" si="19"/>
        <v>0</v>
      </c>
      <c r="H44" s="36">
        <f t="shared" si="19"/>
        <v>0</v>
      </c>
      <c r="I44" s="36">
        <f t="shared" si="19"/>
        <v>0</v>
      </c>
      <c r="J44" s="36">
        <f t="shared" si="19"/>
        <v>0</v>
      </c>
      <c r="K44" s="36">
        <f t="shared" si="19"/>
        <v>0</v>
      </c>
      <c r="L44" s="36">
        <f t="shared" si="19"/>
        <v>0</v>
      </c>
      <c r="M44" s="36">
        <f t="shared" si="19"/>
        <v>0</v>
      </c>
      <c r="N44" s="36">
        <f t="shared" si="19"/>
        <v>0</v>
      </c>
      <c r="O44" s="14">
        <f t="shared" si="1"/>
        <v>0</v>
      </c>
    </row>
    <row r="45" spans="1:15" x14ac:dyDescent="0.2">
      <c r="A45" s="16" t="s">
        <v>81</v>
      </c>
      <c r="B45" s="16"/>
      <c r="C45" s="36">
        <v>0</v>
      </c>
      <c r="D45" s="36">
        <v>0</v>
      </c>
      <c r="E45" s="36">
        <v>0</v>
      </c>
      <c r="F45" s="36">
        <v>0</v>
      </c>
      <c r="G45" s="36">
        <v>0</v>
      </c>
      <c r="H45" s="36">
        <v>0</v>
      </c>
      <c r="I45" s="36">
        <v>0</v>
      </c>
      <c r="J45" s="36">
        <v>0</v>
      </c>
      <c r="K45" s="36">
        <v>0</v>
      </c>
      <c r="L45" s="36">
        <v>0</v>
      </c>
      <c r="M45" s="36">
        <v>0</v>
      </c>
      <c r="N45" s="36">
        <v>0</v>
      </c>
      <c r="O45" s="14">
        <f t="shared" si="1"/>
        <v>0</v>
      </c>
    </row>
    <row r="46" spans="1:15" x14ac:dyDescent="0.2">
      <c r="A46" s="16" t="s">
        <v>82</v>
      </c>
      <c r="B46" s="31"/>
      <c r="C46" s="36">
        <v>0</v>
      </c>
      <c r="D46" s="36">
        <v>0</v>
      </c>
      <c r="E46" s="36">
        <v>0</v>
      </c>
      <c r="F46" s="36">
        <v>0</v>
      </c>
      <c r="G46" s="36">
        <v>0</v>
      </c>
      <c r="H46" s="36">
        <v>0</v>
      </c>
      <c r="I46" s="36">
        <v>0</v>
      </c>
      <c r="J46" s="36">
        <v>0</v>
      </c>
      <c r="K46" s="36">
        <v>0</v>
      </c>
      <c r="L46" s="36">
        <v>0</v>
      </c>
      <c r="M46" s="36">
        <v>0</v>
      </c>
      <c r="N46" s="36">
        <v>0</v>
      </c>
      <c r="O46" s="14">
        <f t="shared" si="1"/>
        <v>0</v>
      </c>
    </row>
    <row r="47" spans="1:15" x14ac:dyDescent="0.2">
      <c r="A47" s="16" t="s">
        <v>83</v>
      </c>
      <c r="B47" s="31"/>
      <c r="C47" s="36">
        <v>0</v>
      </c>
      <c r="D47" s="36">
        <v>0</v>
      </c>
      <c r="E47" s="36">
        <v>0</v>
      </c>
      <c r="F47" s="36">
        <v>0</v>
      </c>
      <c r="G47" s="36">
        <v>0</v>
      </c>
      <c r="H47" s="36">
        <v>0</v>
      </c>
      <c r="I47" s="36">
        <v>0</v>
      </c>
      <c r="J47" s="36">
        <v>0</v>
      </c>
      <c r="K47" s="36">
        <v>0</v>
      </c>
      <c r="L47" s="36">
        <v>0</v>
      </c>
      <c r="M47" s="36">
        <v>0</v>
      </c>
      <c r="N47" s="36">
        <v>0</v>
      </c>
      <c r="O47" s="14">
        <f t="shared" si="1"/>
        <v>0</v>
      </c>
    </row>
    <row r="48" spans="1:15" x14ac:dyDescent="0.2">
      <c r="A48" s="16" t="s">
        <v>84</v>
      </c>
      <c r="B48" s="31"/>
      <c r="C48" s="36">
        <v>0</v>
      </c>
      <c r="D48" s="36">
        <v>0</v>
      </c>
      <c r="E48" s="36">
        <v>0</v>
      </c>
      <c r="F48" s="36">
        <v>0</v>
      </c>
      <c r="G48" s="36">
        <v>0</v>
      </c>
      <c r="H48" s="36">
        <v>0</v>
      </c>
      <c r="I48" s="36">
        <v>0</v>
      </c>
      <c r="J48" s="36">
        <v>0</v>
      </c>
      <c r="K48" s="36">
        <v>0</v>
      </c>
      <c r="L48" s="36">
        <v>0</v>
      </c>
      <c r="M48" s="36">
        <v>0</v>
      </c>
      <c r="N48" s="36">
        <v>0</v>
      </c>
      <c r="O48" s="14">
        <f t="shared" si="1"/>
        <v>0</v>
      </c>
    </row>
    <row r="49" spans="1:15" x14ac:dyDescent="0.2">
      <c r="A49" s="16" t="s">
        <v>85</v>
      </c>
      <c r="B49" s="31"/>
      <c r="C49" s="36">
        <v>0</v>
      </c>
      <c r="D49" s="36">
        <v>0</v>
      </c>
      <c r="E49" s="36">
        <v>0</v>
      </c>
      <c r="F49" s="36">
        <v>0</v>
      </c>
      <c r="G49" s="36">
        <v>0</v>
      </c>
      <c r="H49" s="36">
        <v>0</v>
      </c>
      <c r="I49" s="36">
        <v>0</v>
      </c>
      <c r="J49" s="36">
        <v>0</v>
      </c>
      <c r="K49" s="36">
        <v>0</v>
      </c>
      <c r="L49" s="36">
        <v>0</v>
      </c>
      <c r="M49" s="36">
        <v>0</v>
      </c>
      <c r="N49" s="36">
        <v>0</v>
      </c>
      <c r="O49" s="14">
        <f t="shared" si="1"/>
        <v>0</v>
      </c>
    </row>
    <row r="50" spans="1:15" x14ac:dyDescent="0.2">
      <c r="A50" s="16" t="s">
        <v>86</v>
      </c>
      <c r="B50" s="31"/>
      <c r="C50" s="36">
        <v>0</v>
      </c>
      <c r="D50" s="36">
        <v>0</v>
      </c>
      <c r="E50" s="36">
        <v>0</v>
      </c>
      <c r="F50" s="36">
        <v>0</v>
      </c>
      <c r="G50" s="36">
        <v>0</v>
      </c>
      <c r="H50" s="36">
        <v>0</v>
      </c>
      <c r="I50" s="36">
        <v>0</v>
      </c>
      <c r="J50" s="36">
        <v>0</v>
      </c>
      <c r="K50" s="36">
        <v>0</v>
      </c>
      <c r="L50" s="36">
        <v>0</v>
      </c>
      <c r="M50" s="36">
        <v>0</v>
      </c>
      <c r="N50" s="36">
        <v>0</v>
      </c>
      <c r="O50" s="14">
        <f t="shared" si="1"/>
        <v>0</v>
      </c>
    </row>
    <row r="51" spans="1:15" x14ac:dyDescent="0.2">
      <c r="A51" s="16" t="s">
        <v>87</v>
      </c>
      <c r="B51" s="31"/>
      <c r="C51" s="36">
        <v>0</v>
      </c>
      <c r="D51" s="36">
        <v>0</v>
      </c>
      <c r="E51" s="36">
        <v>0</v>
      </c>
      <c r="F51" s="36">
        <v>0</v>
      </c>
      <c r="G51" s="36">
        <v>0</v>
      </c>
      <c r="H51" s="36">
        <v>0</v>
      </c>
      <c r="I51" s="36">
        <v>0</v>
      </c>
      <c r="J51" s="36">
        <v>0</v>
      </c>
      <c r="K51" s="36">
        <v>0</v>
      </c>
      <c r="L51" s="36">
        <v>0</v>
      </c>
      <c r="M51" s="36">
        <v>0</v>
      </c>
      <c r="N51" s="36">
        <v>0</v>
      </c>
      <c r="O51" s="14">
        <f t="shared" si="1"/>
        <v>0</v>
      </c>
    </row>
    <row r="52" spans="1:15" x14ac:dyDescent="0.2">
      <c r="A52" s="16" t="s">
        <v>88</v>
      </c>
      <c r="B52" s="31"/>
      <c r="C52" s="36">
        <v>0</v>
      </c>
      <c r="D52" s="36">
        <v>0</v>
      </c>
      <c r="E52" s="36">
        <v>0</v>
      </c>
      <c r="F52" s="36">
        <v>0</v>
      </c>
      <c r="G52" s="36">
        <v>0</v>
      </c>
      <c r="H52" s="36">
        <v>0</v>
      </c>
      <c r="I52" s="36">
        <v>0</v>
      </c>
      <c r="J52" s="36">
        <v>0</v>
      </c>
      <c r="K52" s="36">
        <v>0</v>
      </c>
      <c r="L52" s="36">
        <v>0</v>
      </c>
      <c r="M52" s="36">
        <v>0</v>
      </c>
      <c r="N52" s="36">
        <v>0</v>
      </c>
      <c r="O52" s="14">
        <f t="shared" si="1"/>
        <v>0</v>
      </c>
    </row>
    <row r="53" spans="1:15" x14ac:dyDescent="0.2">
      <c r="A53" s="16" t="s">
        <v>89</v>
      </c>
      <c r="B53" s="31"/>
      <c r="C53" s="36">
        <v>0</v>
      </c>
      <c r="D53" s="36">
        <v>0</v>
      </c>
      <c r="E53" s="36">
        <v>0</v>
      </c>
      <c r="F53" s="36">
        <v>0</v>
      </c>
      <c r="G53" s="36">
        <v>0</v>
      </c>
      <c r="H53" s="36">
        <v>0</v>
      </c>
      <c r="I53" s="36">
        <v>0</v>
      </c>
      <c r="J53" s="36">
        <v>0</v>
      </c>
      <c r="K53" s="36">
        <v>0</v>
      </c>
      <c r="L53" s="36">
        <v>0</v>
      </c>
      <c r="M53" s="36">
        <v>0</v>
      </c>
      <c r="N53" s="36">
        <v>0</v>
      </c>
      <c r="O53" s="14">
        <f t="shared" si="1"/>
        <v>0</v>
      </c>
    </row>
    <row r="54" spans="1:15" x14ac:dyDescent="0.2">
      <c r="A54" s="16" t="s">
        <v>90</v>
      </c>
      <c r="B54" s="31"/>
      <c r="C54" s="36">
        <v>0</v>
      </c>
      <c r="D54" s="36">
        <v>0</v>
      </c>
      <c r="E54" s="36">
        <v>0</v>
      </c>
      <c r="F54" s="36">
        <v>0</v>
      </c>
      <c r="G54" s="36">
        <v>0</v>
      </c>
      <c r="H54" s="36">
        <v>0</v>
      </c>
      <c r="I54" s="36">
        <v>0</v>
      </c>
      <c r="J54" s="36">
        <v>0</v>
      </c>
      <c r="K54" s="36">
        <v>0</v>
      </c>
      <c r="L54" s="36">
        <v>0</v>
      </c>
      <c r="M54" s="36">
        <v>0</v>
      </c>
      <c r="N54" s="36">
        <v>0</v>
      </c>
      <c r="O54" s="14">
        <f t="shared" si="1"/>
        <v>0</v>
      </c>
    </row>
    <row r="55" spans="1:15" x14ac:dyDescent="0.2">
      <c r="A55" s="16" t="s">
        <v>91</v>
      </c>
      <c r="B55" s="31"/>
      <c r="C55" s="36">
        <v>0</v>
      </c>
      <c r="D55" s="36">
        <v>0</v>
      </c>
      <c r="E55" s="36">
        <v>0</v>
      </c>
      <c r="F55" s="36">
        <v>0</v>
      </c>
      <c r="G55" s="36">
        <v>0</v>
      </c>
      <c r="H55" s="36">
        <v>0</v>
      </c>
      <c r="I55" s="36">
        <v>0</v>
      </c>
      <c r="J55" s="36">
        <v>0</v>
      </c>
      <c r="K55" s="36">
        <v>0</v>
      </c>
      <c r="L55" s="36">
        <v>0</v>
      </c>
      <c r="M55" s="36">
        <v>0</v>
      </c>
      <c r="N55" s="36">
        <v>0</v>
      </c>
      <c r="O55" s="14">
        <f t="shared" si="1"/>
        <v>0</v>
      </c>
    </row>
    <row r="56" spans="1:15" x14ac:dyDescent="0.2">
      <c r="A56" s="16" t="s">
        <v>92</v>
      </c>
      <c r="B56" s="31"/>
      <c r="C56" s="36">
        <v>0</v>
      </c>
      <c r="D56" s="36">
        <v>0</v>
      </c>
      <c r="E56" s="36">
        <v>0</v>
      </c>
      <c r="F56" s="36">
        <v>0</v>
      </c>
      <c r="G56" s="36">
        <v>0</v>
      </c>
      <c r="H56" s="36">
        <v>0</v>
      </c>
      <c r="I56" s="36">
        <v>0</v>
      </c>
      <c r="J56" s="36">
        <v>0</v>
      </c>
      <c r="K56" s="36">
        <v>0</v>
      </c>
      <c r="L56" s="36">
        <v>0</v>
      </c>
      <c r="M56" s="36">
        <v>0</v>
      </c>
      <c r="N56" s="36">
        <v>0</v>
      </c>
      <c r="O56" s="14">
        <f t="shared" si="1"/>
        <v>0</v>
      </c>
    </row>
    <row r="57" spans="1:15" x14ac:dyDescent="0.2">
      <c r="A57" s="16" t="s">
        <v>93</v>
      </c>
      <c r="B57" s="31"/>
      <c r="C57" s="36">
        <v>0</v>
      </c>
      <c r="D57" s="36">
        <v>0</v>
      </c>
      <c r="E57" s="36">
        <v>0</v>
      </c>
      <c r="F57" s="36">
        <v>0</v>
      </c>
      <c r="G57" s="36">
        <v>0</v>
      </c>
      <c r="H57" s="36">
        <v>0</v>
      </c>
      <c r="I57" s="36">
        <v>0</v>
      </c>
      <c r="J57" s="36">
        <v>0</v>
      </c>
      <c r="K57" s="36">
        <v>0</v>
      </c>
      <c r="L57" s="36">
        <v>0</v>
      </c>
      <c r="M57" s="36">
        <v>0</v>
      </c>
      <c r="N57" s="36">
        <v>0</v>
      </c>
      <c r="O57" s="14">
        <f t="shared" si="1"/>
        <v>0</v>
      </c>
    </row>
    <row r="58" spans="1:15" x14ac:dyDescent="0.2">
      <c r="A58" s="16" t="s">
        <v>94</v>
      </c>
      <c r="B58" s="31"/>
      <c r="C58" s="36">
        <v>0</v>
      </c>
      <c r="D58" s="36">
        <v>0</v>
      </c>
      <c r="E58" s="36">
        <v>0</v>
      </c>
      <c r="F58" s="36">
        <v>0</v>
      </c>
      <c r="G58" s="36">
        <v>0</v>
      </c>
      <c r="H58" s="36">
        <v>0</v>
      </c>
      <c r="I58" s="36">
        <v>0</v>
      </c>
      <c r="J58" s="36">
        <v>0</v>
      </c>
      <c r="K58" s="36">
        <v>0</v>
      </c>
      <c r="L58" s="36">
        <v>0</v>
      </c>
      <c r="M58" s="36">
        <v>0</v>
      </c>
      <c r="N58" s="36">
        <v>0</v>
      </c>
      <c r="O58" s="14">
        <f t="shared" si="1"/>
        <v>0</v>
      </c>
    </row>
    <row r="59" spans="1:15" x14ac:dyDescent="0.2">
      <c r="A59" s="16" t="s">
        <v>95</v>
      </c>
      <c r="B59" s="31"/>
      <c r="C59" s="36">
        <v>0</v>
      </c>
      <c r="D59" s="36">
        <v>0</v>
      </c>
      <c r="E59" s="36">
        <v>0</v>
      </c>
      <c r="F59" s="36">
        <v>0</v>
      </c>
      <c r="G59" s="36">
        <v>0</v>
      </c>
      <c r="H59" s="36">
        <v>0</v>
      </c>
      <c r="I59" s="36">
        <v>0</v>
      </c>
      <c r="J59" s="36">
        <v>0</v>
      </c>
      <c r="K59" s="36">
        <v>0</v>
      </c>
      <c r="L59" s="36">
        <v>0</v>
      </c>
      <c r="M59" s="36">
        <v>0</v>
      </c>
      <c r="N59" s="36">
        <v>0</v>
      </c>
      <c r="O59" s="14">
        <f t="shared" si="1"/>
        <v>0</v>
      </c>
    </row>
    <row r="60" spans="1:15" x14ac:dyDescent="0.2">
      <c r="A60" s="16" t="s">
        <v>96</v>
      </c>
      <c r="B60" s="31"/>
      <c r="C60" s="36">
        <v>0</v>
      </c>
      <c r="D60" s="36">
        <v>0</v>
      </c>
      <c r="E60" s="36">
        <v>0</v>
      </c>
      <c r="F60" s="36">
        <v>0</v>
      </c>
      <c r="G60" s="36">
        <v>0</v>
      </c>
      <c r="H60" s="36">
        <v>0</v>
      </c>
      <c r="I60" s="36">
        <v>0</v>
      </c>
      <c r="J60" s="36">
        <v>0</v>
      </c>
      <c r="K60" s="36">
        <v>0</v>
      </c>
      <c r="L60" s="36">
        <v>0</v>
      </c>
      <c r="M60" s="36">
        <v>0</v>
      </c>
      <c r="N60" s="36">
        <v>0</v>
      </c>
      <c r="O60" s="14">
        <f t="shared" si="1"/>
        <v>0</v>
      </c>
    </row>
    <row r="61" spans="1:15" x14ac:dyDescent="0.2">
      <c r="A61" s="16" t="s">
        <v>97</v>
      </c>
      <c r="B61" s="31"/>
      <c r="C61" s="36">
        <v>0</v>
      </c>
      <c r="D61" s="36">
        <v>0</v>
      </c>
      <c r="E61" s="36">
        <v>0</v>
      </c>
      <c r="F61" s="36">
        <v>0</v>
      </c>
      <c r="G61" s="36">
        <v>0</v>
      </c>
      <c r="H61" s="36">
        <v>0</v>
      </c>
      <c r="I61" s="36">
        <v>0</v>
      </c>
      <c r="J61" s="36">
        <v>0</v>
      </c>
      <c r="K61" s="36">
        <v>0</v>
      </c>
      <c r="L61" s="36">
        <v>0</v>
      </c>
      <c r="M61" s="36">
        <v>0</v>
      </c>
      <c r="N61" s="36">
        <v>0</v>
      </c>
      <c r="O61" s="14">
        <f t="shared" si="1"/>
        <v>0</v>
      </c>
    </row>
    <row r="62" spans="1:15" x14ac:dyDescent="0.2">
      <c r="A62" s="16" t="s">
        <v>98</v>
      </c>
      <c r="B62" s="31"/>
      <c r="C62" s="36">
        <v>0</v>
      </c>
      <c r="D62" s="36">
        <v>0</v>
      </c>
      <c r="E62" s="36">
        <v>0</v>
      </c>
      <c r="F62" s="36">
        <v>0</v>
      </c>
      <c r="G62" s="36">
        <v>0</v>
      </c>
      <c r="H62" s="36">
        <v>0</v>
      </c>
      <c r="I62" s="36">
        <v>0</v>
      </c>
      <c r="J62" s="36">
        <v>0</v>
      </c>
      <c r="K62" s="36">
        <v>0</v>
      </c>
      <c r="L62" s="36">
        <v>0</v>
      </c>
      <c r="M62" s="36">
        <v>0</v>
      </c>
      <c r="N62" s="36">
        <v>0</v>
      </c>
      <c r="O62" s="14">
        <f t="shared" si="1"/>
        <v>0</v>
      </c>
    </row>
    <row r="63" spans="1:15" x14ac:dyDescent="0.2">
      <c r="A63" s="16" t="s">
        <v>99</v>
      </c>
      <c r="B63" s="31"/>
      <c r="C63" s="36">
        <v>0</v>
      </c>
      <c r="D63" s="36">
        <v>0</v>
      </c>
      <c r="E63" s="36">
        <v>0</v>
      </c>
      <c r="F63" s="36">
        <v>0</v>
      </c>
      <c r="G63" s="36">
        <v>0</v>
      </c>
      <c r="H63" s="36">
        <v>0</v>
      </c>
      <c r="I63" s="36">
        <v>0</v>
      </c>
      <c r="J63" s="36">
        <v>0</v>
      </c>
      <c r="K63" s="36">
        <v>0</v>
      </c>
      <c r="L63" s="36">
        <v>0</v>
      </c>
      <c r="M63" s="36">
        <v>0</v>
      </c>
      <c r="N63" s="36">
        <v>0</v>
      </c>
      <c r="O63" s="14">
        <f t="shared" si="1"/>
        <v>0</v>
      </c>
    </row>
    <row r="64" spans="1:15" x14ac:dyDescent="0.2">
      <c r="A64" s="16" t="s">
        <v>100</v>
      </c>
      <c r="B64" s="31"/>
      <c r="C64" s="36">
        <v>0</v>
      </c>
      <c r="D64" s="36">
        <v>0</v>
      </c>
      <c r="E64" s="36">
        <v>0</v>
      </c>
      <c r="F64" s="36">
        <v>0</v>
      </c>
      <c r="G64" s="36">
        <v>0</v>
      </c>
      <c r="H64" s="36">
        <v>0</v>
      </c>
      <c r="I64" s="36">
        <v>0</v>
      </c>
      <c r="J64" s="36">
        <v>0</v>
      </c>
      <c r="K64" s="36">
        <v>0</v>
      </c>
      <c r="L64" s="36">
        <v>0</v>
      </c>
      <c r="M64" s="36">
        <v>0</v>
      </c>
      <c r="N64" s="36">
        <v>0</v>
      </c>
      <c r="O64" s="14">
        <f t="shared" si="1"/>
        <v>0</v>
      </c>
    </row>
    <row r="65" spans="1:15" x14ac:dyDescent="0.2">
      <c r="A65" s="16" t="s">
        <v>101</v>
      </c>
      <c r="B65" s="31"/>
      <c r="C65" s="36">
        <v>0</v>
      </c>
      <c r="D65" s="36">
        <v>0</v>
      </c>
      <c r="E65" s="36">
        <v>0</v>
      </c>
      <c r="F65" s="36">
        <v>0</v>
      </c>
      <c r="G65" s="36">
        <v>0</v>
      </c>
      <c r="H65" s="36">
        <v>0</v>
      </c>
      <c r="I65" s="36">
        <v>0</v>
      </c>
      <c r="J65" s="36">
        <v>0</v>
      </c>
      <c r="K65" s="36">
        <v>0</v>
      </c>
      <c r="L65" s="36">
        <v>0</v>
      </c>
      <c r="M65" s="36">
        <v>0</v>
      </c>
      <c r="N65" s="36">
        <v>0</v>
      </c>
      <c r="O65" s="14">
        <f t="shared" si="1"/>
        <v>0</v>
      </c>
    </row>
    <row r="66" spans="1:15" ht="17" customHeight="1" x14ac:dyDescent="0.25">
      <c r="A66" s="18" t="s">
        <v>102</v>
      </c>
      <c r="B66" s="19"/>
      <c r="C66" s="19">
        <f>SUM(C37:C65)</f>
        <v>0</v>
      </c>
      <c r="D66" s="19">
        <f t="shared" ref="D66:J66" si="20">SUM(D37:D65)</f>
        <v>0</v>
      </c>
      <c r="E66" s="19">
        <f t="shared" si="20"/>
        <v>0</v>
      </c>
      <c r="F66" s="19">
        <f t="shared" si="20"/>
        <v>0</v>
      </c>
      <c r="G66" s="19">
        <f t="shared" si="20"/>
        <v>0</v>
      </c>
      <c r="H66" s="19">
        <f t="shared" si="20"/>
        <v>0</v>
      </c>
      <c r="I66" s="19">
        <f t="shared" si="20"/>
        <v>0</v>
      </c>
      <c r="J66" s="19">
        <f t="shared" si="20"/>
        <v>0</v>
      </c>
      <c r="K66" s="19">
        <f>SUM(K37:K65)</f>
        <v>0</v>
      </c>
      <c r="L66" s="19">
        <f t="shared" ref="L66:N66" si="21">SUM(L37:L65)</f>
        <v>0</v>
      </c>
      <c r="M66" s="19">
        <f t="shared" si="21"/>
        <v>0</v>
      </c>
      <c r="N66" s="19">
        <f t="shared" si="21"/>
        <v>0</v>
      </c>
      <c r="O66" s="19">
        <f>SUM(C66:N66)</f>
        <v>0</v>
      </c>
    </row>
    <row r="68" spans="1:15" ht="17" customHeight="1" x14ac:dyDescent="0.25">
      <c r="A68" s="18" t="s">
        <v>103</v>
      </c>
      <c r="B68" s="19"/>
      <c r="C68" s="19">
        <f>C34-C66</f>
        <v>0</v>
      </c>
      <c r="D68" s="19">
        <f t="shared" ref="D68:N68" si="22">D34-D66</f>
        <v>0</v>
      </c>
      <c r="E68" s="19">
        <f t="shared" si="22"/>
        <v>0</v>
      </c>
      <c r="F68" s="19">
        <f t="shared" si="22"/>
        <v>0</v>
      </c>
      <c r="G68" s="19">
        <f t="shared" si="22"/>
        <v>0</v>
      </c>
      <c r="H68" s="19">
        <f t="shared" si="22"/>
        <v>0</v>
      </c>
      <c r="I68" s="19">
        <f t="shared" si="22"/>
        <v>0</v>
      </c>
      <c r="J68" s="19">
        <f>J34-J66</f>
        <v>0</v>
      </c>
      <c r="K68" s="19">
        <f t="shared" si="22"/>
        <v>0</v>
      </c>
      <c r="L68" s="19">
        <f t="shared" si="22"/>
        <v>0</v>
      </c>
      <c r="M68" s="19">
        <f t="shared" si="22"/>
        <v>0</v>
      </c>
      <c r="N68" s="19">
        <f t="shared" si="22"/>
        <v>0</v>
      </c>
      <c r="O68" s="19">
        <f>SUM(C68:N68)</f>
        <v>0</v>
      </c>
    </row>
    <row r="69" spans="1:15" ht="17" customHeight="1" x14ac:dyDescent="0.25">
      <c r="A69" s="18" t="s">
        <v>104</v>
      </c>
      <c r="B69" s="38">
        <v>0.2</v>
      </c>
      <c r="C69" s="39">
        <v>0</v>
      </c>
      <c r="D69" s="39">
        <v>0</v>
      </c>
      <c r="E69" s="40">
        <v>0</v>
      </c>
      <c r="F69" s="40">
        <f>IF(SUM(C68:E68)&gt;0,SUM(C68:E68)*$B$69,0)</f>
        <v>0</v>
      </c>
      <c r="G69" s="40">
        <v>0</v>
      </c>
      <c r="H69" s="40">
        <f>IF(SUM(F68:G68)&gt;0,SUM(F68:G68)*$B$69,0)</f>
        <v>0</v>
      </c>
      <c r="I69" s="40">
        <v>0</v>
      </c>
      <c r="J69" s="40">
        <v>0</v>
      </c>
      <c r="K69" s="40">
        <f>IF(SUM(H68:J68)&gt;0,SUM(H68:J68)*$B$69,0)</f>
        <v>0</v>
      </c>
      <c r="L69" s="40">
        <v>0</v>
      </c>
      <c r="M69" s="40">
        <v>0</v>
      </c>
      <c r="N69" s="40">
        <v>0</v>
      </c>
      <c r="O69" s="19">
        <f>SUM(C69:N69)</f>
        <v>0</v>
      </c>
    </row>
    <row r="71" spans="1:15" s="23" customFormat="1" ht="24" x14ac:dyDescent="0.3">
      <c r="A71" s="21" t="s">
        <v>105</v>
      </c>
      <c r="B71" s="21"/>
      <c r="C71" s="22">
        <f>C68-C69</f>
        <v>0</v>
      </c>
      <c r="D71" s="22">
        <f t="shared" ref="D71:N71" si="23">D68-D69</f>
        <v>0</v>
      </c>
      <c r="E71" s="22">
        <f t="shared" si="23"/>
        <v>0</v>
      </c>
      <c r="F71" s="22">
        <f t="shared" si="23"/>
        <v>0</v>
      </c>
      <c r="G71" s="22">
        <f t="shared" si="23"/>
        <v>0</v>
      </c>
      <c r="H71" s="22">
        <f t="shared" si="23"/>
        <v>0</v>
      </c>
      <c r="I71" s="22">
        <f t="shared" si="23"/>
        <v>0</v>
      </c>
      <c r="J71" s="22">
        <f>J68-J69</f>
        <v>0</v>
      </c>
      <c r="K71" s="22">
        <f t="shared" si="23"/>
        <v>0</v>
      </c>
      <c r="L71" s="22">
        <f t="shared" si="23"/>
        <v>0</v>
      </c>
      <c r="M71" s="22">
        <f t="shared" si="23"/>
        <v>0</v>
      </c>
      <c r="N71" s="22">
        <f t="shared" si="23"/>
        <v>0</v>
      </c>
      <c r="O71" s="19">
        <f>SUM(C71:N71)</f>
        <v>0</v>
      </c>
    </row>
    <row r="72" spans="1:15" x14ac:dyDescent="0.2">
      <c r="N72" s="41"/>
    </row>
  </sheetData>
  <sheetProtection password="F0BC" sheet="1" objects="1" scenarios="1" selectLockedCells="1"/>
  <mergeCells count="3">
    <mergeCell ref="A1:O3"/>
    <mergeCell ref="A4:O4"/>
    <mergeCell ref="A6:O7"/>
  </mergeCells>
  <pageMargins left="0.75" right="0.75" top="1" bottom="1" header="0.5" footer="0.5"/>
  <pageSetup scale="71" orientation="portrait" horizontalDpi="4294967292" verticalDpi="429496729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L45"/>
  <sheetViews>
    <sheetView workbookViewId="0">
      <selection activeCell="C9" sqref="C9"/>
    </sheetView>
  </sheetViews>
  <sheetFormatPr baseColWidth="10" defaultColWidth="9.1640625" defaultRowHeight="11" x14ac:dyDescent="0.15"/>
  <cols>
    <col min="1" max="1" width="0.6640625" style="62" customWidth="1"/>
    <col min="2" max="3" width="23.5" style="62" customWidth="1"/>
    <col min="4" max="4" width="3.33203125" style="62" customWidth="1"/>
    <col min="5" max="5" width="0.6640625" style="62" customWidth="1"/>
    <col min="6" max="6" width="3.33203125" style="62" customWidth="1"/>
    <col min="7" max="8" width="25.33203125" style="62" customWidth="1"/>
    <col min="9" max="10" width="10.1640625" style="62" bestFit="1" customWidth="1"/>
    <col min="11" max="14" width="9.1640625" style="62"/>
    <col min="15" max="15" width="10.1640625" style="62" customWidth="1"/>
    <col min="16" max="16384" width="9.1640625" style="62"/>
  </cols>
  <sheetData>
    <row r="1" spans="1:12" s="61" customFormat="1" ht="47" x14ac:dyDescent="0.55000000000000004">
      <c r="B1" s="117" t="s">
        <v>138</v>
      </c>
      <c r="C1" s="117"/>
      <c r="D1" s="117"/>
      <c r="E1" s="117"/>
      <c r="F1" s="117"/>
      <c r="G1" s="117"/>
      <c r="H1" s="117"/>
    </row>
    <row r="2" spans="1:12" ht="10" customHeight="1" x14ac:dyDescent="0.55000000000000004">
      <c r="B2" s="44"/>
      <c r="C2" s="44"/>
      <c r="D2" s="44"/>
      <c r="E2" s="44"/>
      <c r="F2" s="44"/>
      <c r="G2" s="44"/>
      <c r="H2" s="44"/>
    </row>
    <row r="3" spans="1:12" ht="12" thickBot="1" x14ac:dyDescent="0.2"/>
    <row r="4" spans="1:12" ht="21" x14ac:dyDescent="0.25">
      <c r="B4" s="63" t="s">
        <v>139</v>
      </c>
      <c r="C4" s="64"/>
      <c r="D4" s="65"/>
      <c r="E4" s="65"/>
      <c r="G4" s="63" t="s">
        <v>140</v>
      </c>
      <c r="H4" s="64"/>
    </row>
    <row r="5" spans="1:12" x14ac:dyDescent="0.15">
      <c r="B5" s="66"/>
      <c r="C5" s="67"/>
      <c r="G5" s="66"/>
      <c r="H5" s="67"/>
    </row>
    <row r="6" spans="1:12" x14ac:dyDescent="0.15">
      <c r="A6" s="68">
        <f>C11+H11</f>
        <v>0</v>
      </c>
      <c r="B6" s="69" t="s">
        <v>141</v>
      </c>
      <c r="C6" s="70" t="s">
        <v>142</v>
      </c>
      <c r="D6" s="71"/>
      <c r="E6" s="71"/>
      <c r="G6" s="69" t="s">
        <v>141</v>
      </c>
      <c r="H6" s="70" t="s">
        <v>142</v>
      </c>
    </row>
    <row r="7" spans="1:12" x14ac:dyDescent="0.15">
      <c r="A7" s="68">
        <f>C26+H26</f>
        <v>0</v>
      </c>
      <c r="B7" s="69" t="s">
        <v>143</v>
      </c>
      <c r="C7" s="70" t="s">
        <v>144</v>
      </c>
      <c r="D7" s="71"/>
      <c r="E7" s="71"/>
      <c r="G7" s="69" t="s">
        <v>143</v>
      </c>
      <c r="H7" s="70" t="s">
        <v>144</v>
      </c>
    </row>
    <row r="8" spans="1:12" x14ac:dyDescent="0.15">
      <c r="A8" s="68" t="e">
        <f>A6+A7+#REF!</f>
        <v>#REF!</v>
      </c>
      <c r="B8" s="69" t="s">
        <v>145</v>
      </c>
      <c r="C8" s="72">
        <v>1</v>
      </c>
      <c r="D8" s="73"/>
      <c r="E8" s="73"/>
      <c r="G8" s="69" t="s">
        <v>145</v>
      </c>
      <c r="H8" s="72">
        <v>1</v>
      </c>
    </row>
    <row r="9" spans="1:12" x14ac:dyDescent="0.15">
      <c r="B9" s="69" t="s">
        <v>146</v>
      </c>
      <c r="C9" s="72">
        <v>0</v>
      </c>
      <c r="D9" s="73"/>
      <c r="E9" s="73"/>
      <c r="G9" s="69" t="s">
        <v>146</v>
      </c>
      <c r="H9" s="72">
        <v>0</v>
      </c>
    </row>
    <row r="10" spans="1:12" x14ac:dyDescent="0.15">
      <c r="B10" s="66"/>
      <c r="C10" s="74"/>
      <c r="G10" s="66"/>
      <c r="H10" s="74"/>
    </row>
    <row r="11" spans="1:12" x14ac:dyDescent="0.15">
      <c r="B11" s="69" t="s">
        <v>147</v>
      </c>
      <c r="C11" s="75">
        <v>0</v>
      </c>
      <c r="G11" s="69" t="s">
        <v>147</v>
      </c>
      <c r="H11" s="75">
        <v>0</v>
      </c>
    </row>
    <row r="12" spans="1:12" x14ac:dyDescent="0.15">
      <c r="B12" s="66"/>
      <c r="C12" s="74"/>
      <c r="D12" s="71"/>
      <c r="E12" s="71"/>
      <c r="G12" s="66"/>
      <c r="H12" s="74"/>
    </row>
    <row r="13" spans="1:12" x14ac:dyDescent="0.15">
      <c r="B13" s="69" t="s">
        <v>148</v>
      </c>
      <c r="C13" s="76">
        <v>0</v>
      </c>
      <c r="D13" s="77"/>
      <c r="E13" s="77"/>
      <c r="G13" s="69" t="s">
        <v>148</v>
      </c>
      <c r="H13" s="76">
        <v>0</v>
      </c>
      <c r="L13" s="78"/>
    </row>
    <row r="14" spans="1:12" x14ac:dyDescent="0.15">
      <c r="B14" s="69" t="s">
        <v>149</v>
      </c>
      <c r="C14" s="79">
        <v>0</v>
      </c>
      <c r="D14" s="73"/>
      <c r="E14" s="73"/>
      <c r="G14" s="69" t="s">
        <v>149</v>
      </c>
      <c r="H14" s="79">
        <v>0</v>
      </c>
    </row>
    <row r="15" spans="1:12" ht="12" thickBot="1" x14ac:dyDescent="0.2">
      <c r="B15" s="80" t="s">
        <v>150</v>
      </c>
      <c r="C15" s="81">
        <f>IF(C14&gt;0,PMT(C13/12,C14*12,-C11),0)</f>
        <v>0</v>
      </c>
      <c r="D15" s="78"/>
      <c r="E15" s="78"/>
      <c r="F15" s="78"/>
      <c r="G15" s="80" t="s">
        <v>150</v>
      </c>
      <c r="H15" s="81">
        <f>IF(H14&gt;0,PMT(H13/12,H14*12,-H11),0)</f>
        <v>0</v>
      </c>
    </row>
    <row r="16" spans="1:12" x14ac:dyDescent="0.15">
      <c r="B16" s="82"/>
      <c r="D16" s="78"/>
      <c r="E16" s="78"/>
      <c r="F16" s="78"/>
      <c r="G16" s="82"/>
    </row>
    <row r="18" spans="2:8" ht="12" thickBot="1" x14ac:dyDescent="0.2"/>
    <row r="19" spans="2:8" ht="21" x14ac:dyDescent="0.25">
      <c r="B19" s="63" t="s">
        <v>151</v>
      </c>
      <c r="C19" s="64"/>
      <c r="D19" s="65"/>
      <c r="E19" s="65"/>
      <c r="G19" s="63" t="s">
        <v>152</v>
      </c>
      <c r="H19" s="64"/>
    </row>
    <row r="20" spans="2:8" x14ac:dyDescent="0.15">
      <c r="B20" s="66"/>
      <c r="C20" s="67"/>
      <c r="G20" s="66"/>
      <c r="H20" s="67"/>
    </row>
    <row r="21" spans="2:8" x14ac:dyDescent="0.15">
      <c r="B21" s="69" t="s">
        <v>141</v>
      </c>
      <c r="C21" s="70" t="s">
        <v>142</v>
      </c>
      <c r="D21" s="71"/>
      <c r="E21" s="71"/>
      <c r="G21" s="69" t="s">
        <v>141</v>
      </c>
      <c r="H21" s="70" t="s">
        <v>142</v>
      </c>
    </row>
    <row r="22" spans="2:8" x14ac:dyDescent="0.15">
      <c r="B22" s="69" t="s">
        <v>143</v>
      </c>
      <c r="C22" s="70" t="s">
        <v>144</v>
      </c>
      <c r="D22" s="71"/>
      <c r="E22" s="71"/>
      <c r="G22" s="69" t="s">
        <v>143</v>
      </c>
      <c r="H22" s="70" t="s">
        <v>144</v>
      </c>
    </row>
    <row r="23" spans="2:8" x14ac:dyDescent="0.15">
      <c r="B23" s="69" t="s">
        <v>145</v>
      </c>
      <c r="C23" s="72">
        <v>1</v>
      </c>
      <c r="D23" s="73"/>
      <c r="E23" s="73"/>
      <c r="G23" s="69" t="s">
        <v>145</v>
      </c>
      <c r="H23" s="72">
        <v>1</v>
      </c>
    </row>
    <row r="24" spans="2:8" x14ac:dyDescent="0.15">
      <c r="B24" s="69" t="s">
        <v>146</v>
      </c>
      <c r="C24" s="72">
        <v>0</v>
      </c>
      <c r="D24" s="73"/>
      <c r="E24" s="73"/>
      <c r="G24" s="69" t="s">
        <v>146</v>
      </c>
      <c r="H24" s="72">
        <v>0</v>
      </c>
    </row>
    <row r="25" spans="2:8" x14ac:dyDescent="0.15">
      <c r="B25" s="66"/>
      <c r="C25" s="74"/>
      <c r="D25" s="71"/>
      <c r="E25" s="71"/>
      <c r="G25" s="66"/>
      <c r="H25" s="74"/>
    </row>
    <row r="26" spans="2:8" x14ac:dyDescent="0.15">
      <c r="B26" s="69" t="s">
        <v>147</v>
      </c>
      <c r="C26" s="75">
        <v>0</v>
      </c>
      <c r="D26" s="73"/>
      <c r="E26" s="73"/>
      <c r="G26" s="69" t="s">
        <v>147</v>
      </c>
      <c r="H26" s="75">
        <v>0</v>
      </c>
    </row>
    <row r="27" spans="2:8" x14ac:dyDescent="0.15">
      <c r="B27" s="66"/>
      <c r="C27" s="74"/>
      <c r="D27" s="71"/>
      <c r="E27" s="71"/>
      <c r="G27" s="66"/>
      <c r="H27" s="74"/>
    </row>
    <row r="28" spans="2:8" x14ac:dyDescent="0.15">
      <c r="B28" s="69" t="s">
        <v>148</v>
      </c>
      <c r="C28" s="76">
        <v>0</v>
      </c>
      <c r="D28" s="77"/>
      <c r="E28" s="77"/>
      <c r="G28" s="69" t="s">
        <v>148</v>
      </c>
      <c r="H28" s="76">
        <v>0</v>
      </c>
    </row>
    <row r="29" spans="2:8" x14ac:dyDescent="0.15">
      <c r="B29" s="69" t="s">
        <v>149</v>
      </c>
      <c r="C29" s="79">
        <v>0</v>
      </c>
      <c r="D29" s="73"/>
      <c r="E29" s="73"/>
      <c r="G29" s="69" t="s">
        <v>149</v>
      </c>
      <c r="H29" s="79">
        <v>0</v>
      </c>
    </row>
    <row r="30" spans="2:8" ht="12" thickBot="1" x14ac:dyDescent="0.2">
      <c r="B30" s="80" t="s">
        <v>150</v>
      </c>
      <c r="C30" s="81">
        <f>IF(C29&gt;0,PMT(C28/12,C29*12,-C26),0)</f>
        <v>0</v>
      </c>
      <c r="D30" s="78"/>
      <c r="E30" s="78"/>
      <c r="F30" s="78"/>
      <c r="G30" s="80" t="s">
        <v>150</v>
      </c>
      <c r="H30" s="81">
        <f>IF(H29&gt;0,PMT(H28/12,H29*12,-H26),0)</f>
        <v>0</v>
      </c>
    </row>
    <row r="31" spans="2:8" x14ac:dyDescent="0.15">
      <c r="B31" s="82"/>
      <c r="C31" s="78"/>
      <c r="D31" s="78"/>
      <c r="E31" s="78"/>
      <c r="F31" s="78"/>
      <c r="G31" s="83"/>
      <c r="H31" s="78"/>
    </row>
    <row r="32" spans="2:8" x14ac:dyDescent="0.15">
      <c r="B32" s="82"/>
      <c r="C32" s="78"/>
      <c r="D32" s="78"/>
      <c r="E32" s="78"/>
      <c r="F32" s="78"/>
      <c r="G32" s="83"/>
      <c r="H32" s="78"/>
    </row>
    <row r="33" spans="2:8" ht="12" thickBot="1" x14ac:dyDescent="0.2">
      <c r="B33" s="82"/>
      <c r="C33" s="78"/>
      <c r="D33" s="78"/>
      <c r="E33" s="78"/>
      <c r="F33" s="78"/>
      <c r="G33" s="83"/>
      <c r="H33" s="78"/>
    </row>
    <row r="34" spans="2:8" ht="21" x14ac:dyDescent="0.25">
      <c r="B34" s="63" t="s">
        <v>153</v>
      </c>
      <c r="C34" s="64"/>
      <c r="G34" s="63" t="s">
        <v>154</v>
      </c>
      <c r="H34" s="64"/>
    </row>
    <row r="35" spans="2:8" x14ac:dyDescent="0.15">
      <c r="B35" s="66"/>
      <c r="C35" s="67"/>
      <c r="G35" s="66"/>
      <c r="H35" s="67"/>
    </row>
    <row r="36" spans="2:8" x14ac:dyDescent="0.15">
      <c r="B36" s="69" t="s">
        <v>141</v>
      </c>
      <c r="C36" s="70" t="s">
        <v>142</v>
      </c>
      <c r="D36" s="71"/>
      <c r="E36" s="71"/>
      <c r="G36" s="69" t="s">
        <v>141</v>
      </c>
      <c r="H36" s="70" t="s">
        <v>142</v>
      </c>
    </row>
    <row r="37" spans="2:8" x14ac:dyDescent="0.15">
      <c r="B37" s="69" t="s">
        <v>143</v>
      </c>
      <c r="C37" s="70" t="s">
        <v>144</v>
      </c>
      <c r="D37" s="71"/>
      <c r="E37" s="71"/>
      <c r="G37" s="69" t="s">
        <v>143</v>
      </c>
      <c r="H37" s="70" t="s">
        <v>144</v>
      </c>
    </row>
    <row r="38" spans="2:8" x14ac:dyDescent="0.15">
      <c r="B38" s="69" t="s">
        <v>145</v>
      </c>
      <c r="C38" s="72">
        <v>1</v>
      </c>
      <c r="G38" s="69" t="s">
        <v>145</v>
      </c>
      <c r="H38" s="72">
        <v>1</v>
      </c>
    </row>
    <row r="39" spans="2:8" x14ac:dyDescent="0.15">
      <c r="B39" s="69" t="s">
        <v>146</v>
      </c>
      <c r="C39" s="72">
        <v>0</v>
      </c>
      <c r="D39" s="73"/>
      <c r="E39" s="73"/>
      <c r="G39" s="69" t="s">
        <v>146</v>
      </c>
      <c r="H39" s="72">
        <v>0</v>
      </c>
    </row>
    <row r="40" spans="2:8" x14ac:dyDescent="0.15">
      <c r="B40" s="66"/>
      <c r="C40" s="74"/>
      <c r="G40" s="66"/>
      <c r="H40" s="74"/>
    </row>
    <row r="41" spans="2:8" x14ac:dyDescent="0.15">
      <c r="B41" s="69" t="s">
        <v>147</v>
      </c>
      <c r="C41" s="75">
        <v>0</v>
      </c>
      <c r="G41" s="69" t="s">
        <v>147</v>
      </c>
      <c r="H41" s="75">
        <v>0</v>
      </c>
    </row>
    <row r="42" spans="2:8" x14ac:dyDescent="0.15">
      <c r="B42" s="66"/>
      <c r="C42" s="74"/>
      <c r="G42" s="66"/>
      <c r="H42" s="74"/>
    </row>
    <row r="43" spans="2:8" x14ac:dyDescent="0.15">
      <c r="B43" s="69" t="s">
        <v>148</v>
      </c>
      <c r="C43" s="76">
        <v>0</v>
      </c>
      <c r="G43" s="69" t="s">
        <v>148</v>
      </c>
      <c r="H43" s="76">
        <v>0</v>
      </c>
    </row>
    <row r="44" spans="2:8" x14ac:dyDescent="0.15">
      <c r="B44" s="69" t="s">
        <v>149</v>
      </c>
      <c r="C44" s="79">
        <v>0</v>
      </c>
      <c r="G44" s="69" t="s">
        <v>149</v>
      </c>
      <c r="H44" s="79">
        <v>0</v>
      </c>
    </row>
    <row r="45" spans="2:8" ht="12" thickBot="1" x14ac:dyDescent="0.2">
      <c r="B45" s="80" t="s">
        <v>150</v>
      </c>
      <c r="C45" s="81">
        <f>IF(C44&gt;0,PMT(C43/12,C44*12,-C41),0)</f>
        <v>0</v>
      </c>
      <c r="G45" s="80" t="s">
        <v>150</v>
      </c>
      <c r="H45" s="81">
        <f>IF(H44&gt;0,PMT(H43/12,H44*12,-H41),0)</f>
        <v>0</v>
      </c>
    </row>
  </sheetData>
  <sheetProtection password="F0BC" sheet="1" objects="1" scenarios="1" selectLockedCells="1"/>
  <mergeCells count="8">
    <mergeCell ref="B34:C34"/>
    <mergeCell ref="G34:H34"/>
    <mergeCell ref="B1:H1"/>
    <mergeCell ref="B2:H2"/>
    <mergeCell ref="B4:C4"/>
    <mergeCell ref="G4:H4"/>
    <mergeCell ref="B19:C19"/>
    <mergeCell ref="G19:H19"/>
  </mergeCells>
  <dataValidations count="2">
    <dataValidation type="list" allowBlank="1" showInputMessage="1" showErrorMessage="1" sqref="C7 H7 H22 C22 C37 H37">
      <formula1>"new, existing"</formula1>
    </dataValidation>
    <dataValidation type="whole" allowBlank="1" showInputMessage="1" showErrorMessage="1" sqref="C9 C39 H39 C24 H24 H9">
      <formula1>0</formula1>
      <formula2>72</formula2>
    </dataValidation>
  </dataValidations>
  <pageMargins left="0.75" right="0.75" top="1" bottom="1" header="0.5" footer="0.5"/>
  <pageSetup orientation="portrait" horizontalDpi="4294967292" verticalDpi="429496729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P77"/>
  <sheetViews>
    <sheetView workbookViewId="0">
      <pane xSplit="2" ySplit="12" topLeftCell="C13" activePane="bottomRight" state="frozen"/>
      <selection activeCell="M42" sqref="M42"/>
      <selection pane="topRight" activeCell="M42" sqref="M42"/>
      <selection pane="bottomLeft" activeCell="M42" sqref="M42"/>
      <selection pane="bottomRight" activeCell="C13" sqref="C13"/>
    </sheetView>
  </sheetViews>
  <sheetFormatPr baseColWidth="10" defaultRowHeight="16" x14ac:dyDescent="0.2"/>
  <cols>
    <col min="1" max="1" width="28.6640625" style="43" bestFit="1" customWidth="1"/>
    <col min="2" max="2" width="11.83203125" style="43" bestFit="1" customWidth="1"/>
    <col min="3" max="3" width="13.5" style="43" bestFit="1" customWidth="1"/>
    <col min="4" max="4" width="12.1640625" style="43" bestFit="1" customWidth="1"/>
    <col min="5" max="14" width="13.33203125" style="43" bestFit="1" customWidth="1"/>
    <col min="15" max="15" width="15.5" style="43" bestFit="1" customWidth="1"/>
    <col min="16" max="16384" width="10.83203125" style="43"/>
  </cols>
  <sheetData>
    <row r="1" spans="1:16" ht="15" customHeight="1" x14ac:dyDescent="0.2">
      <c r="A1" s="42" t="str">
        <f>BS!A1</f>
        <v>Your Company Name</v>
      </c>
      <c r="B1" s="42"/>
      <c r="C1" s="42"/>
      <c r="D1" s="42"/>
      <c r="E1" s="42"/>
      <c r="F1" s="42"/>
      <c r="G1" s="42"/>
      <c r="H1" s="42"/>
      <c r="I1" s="42"/>
      <c r="J1" s="42"/>
      <c r="K1" s="42"/>
      <c r="L1" s="42"/>
      <c r="M1" s="42"/>
      <c r="N1" s="42"/>
      <c r="O1" s="42"/>
    </row>
    <row r="2" spans="1:16" ht="15" customHeight="1" x14ac:dyDescent="0.2">
      <c r="A2" s="42"/>
      <c r="B2" s="42"/>
      <c r="C2" s="42"/>
      <c r="D2" s="42"/>
      <c r="E2" s="42"/>
      <c r="F2" s="42"/>
      <c r="G2" s="42"/>
      <c r="H2" s="42"/>
      <c r="I2" s="42"/>
      <c r="J2" s="42"/>
      <c r="K2" s="42"/>
      <c r="L2" s="42"/>
      <c r="M2" s="42"/>
      <c r="N2" s="42"/>
      <c r="O2" s="42"/>
    </row>
    <row r="3" spans="1:16" ht="15" customHeight="1" x14ac:dyDescent="0.2">
      <c r="A3" s="42"/>
      <c r="B3" s="42"/>
      <c r="C3" s="42"/>
      <c r="D3" s="42"/>
      <c r="E3" s="42"/>
      <c r="F3" s="42"/>
      <c r="G3" s="42"/>
      <c r="H3" s="42"/>
      <c r="I3" s="42"/>
      <c r="J3" s="42"/>
      <c r="K3" s="42"/>
      <c r="L3" s="42"/>
      <c r="M3" s="42"/>
      <c r="N3" s="42"/>
      <c r="O3" s="42"/>
    </row>
    <row r="4" spans="1:16" ht="15" customHeight="1" x14ac:dyDescent="0.55000000000000004">
      <c r="A4" s="44"/>
      <c r="B4" s="44"/>
      <c r="C4" s="44"/>
      <c r="D4" s="44"/>
      <c r="E4" s="44"/>
      <c r="F4" s="44"/>
      <c r="G4" s="44"/>
      <c r="H4" s="44"/>
      <c r="I4" s="44"/>
      <c r="J4" s="44"/>
      <c r="K4" s="44"/>
      <c r="L4" s="44"/>
      <c r="M4" s="44"/>
      <c r="N4" s="44"/>
      <c r="O4" s="44"/>
    </row>
    <row r="5" spans="1:16" ht="12" customHeight="1" x14ac:dyDescent="0.2"/>
    <row r="6" spans="1:16" ht="17" customHeight="1" x14ac:dyDescent="0.2">
      <c r="A6" s="45" t="s">
        <v>106</v>
      </c>
      <c r="B6" s="45"/>
      <c r="C6" s="45"/>
      <c r="D6" s="45"/>
      <c r="E6" s="45"/>
      <c r="F6" s="45"/>
      <c r="G6" s="45"/>
      <c r="H6" s="45"/>
      <c r="I6" s="45"/>
      <c r="J6" s="45"/>
      <c r="K6" s="45"/>
      <c r="L6" s="45"/>
      <c r="M6" s="45"/>
      <c r="N6" s="45"/>
      <c r="O6" s="45"/>
    </row>
    <row r="7" spans="1:16" ht="17" customHeight="1" x14ac:dyDescent="0.2">
      <c r="A7" s="45"/>
      <c r="B7" s="45"/>
      <c r="C7" s="45"/>
      <c r="D7" s="45"/>
      <c r="E7" s="45"/>
      <c r="F7" s="45"/>
      <c r="G7" s="45"/>
      <c r="H7" s="45"/>
      <c r="I7" s="45"/>
      <c r="J7" s="45"/>
      <c r="K7" s="45"/>
      <c r="L7" s="45"/>
      <c r="M7" s="45"/>
      <c r="N7" s="45"/>
      <c r="O7" s="45"/>
    </row>
    <row r="8" spans="1:16" ht="17" customHeight="1" x14ac:dyDescent="0.2">
      <c r="B8" s="46" t="s">
        <v>55</v>
      </c>
      <c r="C8" s="123">
        <f>'P&amp;L'!C8</f>
        <v>1</v>
      </c>
      <c r="D8" s="47"/>
      <c r="E8" s="47"/>
      <c r="F8" s="47"/>
      <c r="G8" s="47"/>
      <c r="H8" s="47"/>
    </row>
    <row r="9" spans="1:16" ht="17" customHeight="1" x14ac:dyDescent="0.2">
      <c r="B9" s="46" t="s">
        <v>56</v>
      </c>
      <c r="C9" s="123">
        <f>'P&amp;L'!C9</f>
        <v>2016</v>
      </c>
      <c r="D9" s="47"/>
      <c r="E9" s="47"/>
      <c r="F9" s="47"/>
      <c r="G9" s="47"/>
      <c r="H9" s="47"/>
    </row>
    <row r="10" spans="1:16" ht="17" customHeight="1" x14ac:dyDescent="0.2">
      <c r="A10" s="47"/>
      <c r="B10" s="47"/>
      <c r="C10" s="47"/>
      <c r="D10" s="47"/>
      <c r="E10" s="47"/>
      <c r="F10" s="47"/>
      <c r="G10" s="47"/>
      <c r="H10" s="47"/>
    </row>
    <row r="11" spans="1:16" ht="17" customHeight="1" x14ac:dyDescent="0.2">
      <c r="A11" s="47"/>
      <c r="B11" s="47"/>
      <c r="C11" s="48">
        <f>DATE(C9,C8,5)</f>
        <v>42374</v>
      </c>
      <c r="D11" s="48">
        <f>C11+31</f>
        <v>42405</v>
      </c>
      <c r="E11" s="48">
        <f t="shared" ref="E11:N11" si="0">D11+31</f>
        <v>42436</v>
      </c>
      <c r="F11" s="48">
        <f t="shared" si="0"/>
        <v>42467</v>
      </c>
      <c r="G11" s="48">
        <f t="shared" si="0"/>
        <v>42498</v>
      </c>
      <c r="H11" s="48">
        <f t="shared" si="0"/>
        <v>42529</v>
      </c>
      <c r="I11" s="48">
        <f t="shared" si="0"/>
        <v>42560</v>
      </c>
      <c r="J11" s="48">
        <f t="shared" si="0"/>
        <v>42591</v>
      </c>
      <c r="K11" s="48">
        <f t="shared" si="0"/>
        <v>42622</v>
      </c>
      <c r="L11" s="48">
        <f t="shared" si="0"/>
        <v>42653</v>
      </c>
      <c r="M11" s="48">
        <f t="shared" si="0"/>
        <v>42684</v>
      </c>
      <c r="N11" s="48">
        <f t="shared" si="0"/>
        <v>42715</v>
      </c>
      <c r="O11" s="48" t="s">
        <v>57</v>
      </c>
    </row>
    <row r="12" spans="1:16" ht="17" customHeight="1" x14ac:dyDescent="0.2">
      <c r="A12" s="49" t="s">
        <v>107</v>
      </c>
      <c r="B12" s="49"/>
      <c r="C12" s="47"/>
      <c r="D12" s="47"/>
      <c r="E12" s="47"/>
      <c r="F12" s="47"/>
      <c r="G12" s="47"/>
      <c r="H12" s="47"/>
      <c r="O12" s="29">
        <f>SUM(C12:N12)</f>
        <v>0</v>
      </c>
    </row>
    <row r="13" spans="1:16" ht="17" customHeight="1" x14ac:dyDescent="0.2">
      <c r="A13" s="31" t="s">
        <v>68</v>
      </c>
      <c r="B13" s="31"/>
      <c r="C13" s="28">
        <v>0</v>
      </c>
      <c r="D13" s="28">
        <v>0</v>
      </c>
      <c r="E13" s="28">
        <v>0</v>
      </c>
      <c r="F13" s="28">
        <v>0</v>
      </c>
      <c r="G13" s="28">
        <v>0</v>
      </c>
      <c r="H13" s="28">
        <v>0</v>
      </c>
      <c r="I13" s="28">
        <v>0</v>
      </c>
      <c r="J13" s="28">
        <v>0</v>
      </c>
      <c r="K13" s="28">
        <v>0</v>
      </c>
      <c r="L13" s="28">
        <v>0</v>
      </c>
      <c r="M13" s="28">
        <v>0</v>
      </c>
      <c r="N13" s="28">
        <v>0</v>
      </c>
      <c r="O13" s="29">
        <f t="shared" ref="O13:O60" si="1">SUM(C13:N13)</f>
        <v>0</v>
      </c>
      <c r="P13" s="50"/>
    </row>
    <row r="14" spans="1:16" ht="17" customHeight="1" x14ac:dyDescent="0.2">
      <c r="A14" s="31" t="s">
        <v>108</v>
      </c>
      <c r="B14" s="31"/>
      <c r="C14" s="28">
        <v>0</v>
      </c>
      <c r="D14" s="28">
        <v>0</v>
      </c>
      <c r="E14" s="28">
        <v>0</v>
      </c>
      <c r="F14" s="28">
        <v>0</v>
      </c>
      <c r="G14" s="28">
        <v>0</v>
      </c>
      <c r="H14" s="28">
        <v>0</v>
      </c>
      <c r="I14" s="28">
        <v>0</v>
      </c>
      <c r="J14" s="28">
        <v>0</v>
      </c>
      <c r="K14" s="28">
        <v>0</v>
      </c>
      <c r="L14" s="28">
        <v>0</v>
      </c>
      <c r="M14" s="28">
        <v>0</v>
      </c>
      <c r="N14" s="28">
        <v>0</v>
      </c>
      <c r="O14" s="29">
        <f t="shared" si="1"/>
        <v>0</v>
      </c>
      <c r="P14" s="50"/>
    </row>
    <row r="15" spans="1:16" ht="17" customHeight="1" x14ac:dyDescent="0.2">
      <c r="A15" s="31" t="s">
        <v>109</v>
      </c>
      <c r="B15" s="31"/>
      <c r="C15" s="28">
        <v>0</v>
      </c>
      <c r="D15" s="28">
        <v>0</v>
      </c>
      <c r="E15" s="28">
        <v>0</v>
      </c>
      <c r="F15" s="28">
        <v>0</v>
      </c>
      <c r="G15" s="28">
        <v>0</v>
      </c>
      <c r="H15" s="28">
        <v>0</v>
      </c>
      <c r="I15" s="28">
        <v>0</v>
      </c>
      <c r="J15" s="28">
        <v>0</v>
      </c>
      <c r="K15" s="28">
        <v>0</v>
      </c>
      <c r="L15" s="28">
        <v>0</v>
      </c>
      <c r="M15" s="28">
        <v>0</v>
      </c>
      <c r="N15" s="28">
        <v>0</v>
      </c>
      <c r="O15" s="29">
        <f t="shared" si="1"/>
        <v>0</v>
      </c>
      <c r="P15" s="50"/>
    </row>
    <row r="16" spans="1:16" ht="17" customHeight="1" x14ac:dyDescent="0.2">
      <c r="A16" s="31" t="s">
        <v>110</v>
      </c>
      <c r="B16" s="31"/>
      <c r="C16" s="28">
        <v>0</v>
      </c>
      <c r="D16" s="28">
        <v>0</v>
      </c>
      <c r="E16" s="28">
        <v>0</v>
      </c>
      <c r="F16" s="28">
        <v>0</v>
      </c>
      <c r="G16" s="28">
        <v>0</v>
      </c>
      <c r="H16" s="28">
        <v>0</v>
      </c>
      <c r="I16" s="28">
        <v>0</v>
      </c>
      <c r="J16" s="28">
        <v>0</v>
      </c>
      <c r="K16" s="28">
        <v>0</v>
      </c>
      <c r="L16" s="28">
        <v>0</v>
      </c>
      <c r="M16" s="28">
        <v>0</v>
      </c>
      <c r="N16" s="28">
        <v>0</v>
      </c>
      <c r="O16" s="29">
        <f t="shared" si="1"/>
        <v>0</v>
      </c>
      <c r="P16" s="50"/>
    </row>
    <row r="17" spans="1:16" ht="17" customHeight="1" x14ac:dyDescent="0.2">
      <c r="A17" s="31" t="s">
        <v>111</v>
      </c>
      <c r="B17" s="31"/>
      <c r="C17" s="28">
        <v>0</v>
      </c>
      <c r="D17" s="28">
        <v>0</v>
      </c>
      <c r="E17" s="28">
        <v>0</v>
      </c>
      <c r="F17" s="28">
        <v>0</v>
      </c>
      <c r="G17" s="28">
        <v>0</v>
      </c>
      <c r="H17" s="28">
        <v>0</v>
      </c>
      <c r="I17" s="28">
        <v>0</v>
      </c>
      <c r="J17" s="28">
        <v>0</v>
      </c>
      <c r="K17" s="28">
        <v>0</v>
      </c>
      <c r="L17" s="28">
        <v>0</v>
      </c>
      <c r="M17" s="28">
        <v>0</v>
      </c>
      <c r="N17" s="28">
        <v>0</v>
      </c>
      <c r="O17" s="29">
        <f t="shared" si="1"/>
        <v>0</v>
      </c>
      <c r="P17" s="50"/>
    </row>
    <row r="18" spans="1:16" ht="17" customHeight="1" x14ac:dyDescent="0.2">
      <c r="A18" s="31" t="s">
        <v>112</v>
      </c>
      <c r="B18" s="31"/>
      <c r="C18" s="28">
        <v>0</v>
      </c>
      <c r="D18" s="28">
        <v>0</v>
      </c>
      <c r="E18" s="28">
        <v>0</v>
      </c>
      <c r="F18" s="28">
        <v>0</v>
      </c>
      <c r="G18" s="28">
        <v>0</v>
      </c>
      <c r="H18" s="28">
        <v>0</v>
      </c>
      <c r="I18" s="28">
        <v>0</v>
      </c>
      <c r="J18" s="28">
        <v>0</v>
      </c>
      <c r="K18" s="28">
        <v>0</v>
      </c>
      <c r="L18" s="28">
        <v>0</v>
      </c>
      <c r="M18" s="28">
        <v>0</v>
      </c>
      <c r="N18" s="28">
        <v>0</v>
      </c>
      <c r="O18" s="29">
        <f t="shared" si="1"/>
        <v>0</v>
      </c>
      <c r="P18" s="50"/>
    </row>
    <row r="19" spans="1:16" s="51" customFormat="1" ht="17" customHeight="1" x14ac:dyDescent="0.25">
      <c r="A19" s="51" t="s">
        <v>113</v>
      </c>
      <c r="C19" s="34">
        <f t="shared" ref="C19:N19" si="2">SUM(C13:C18)</f>
        <v>0</v>
      </c>
      <c r="D19" s="34">
        <f t="shared" si="2"/>
        <v>0</v>
      </c>
      <c r="E19" s="34">
        <f t="shared" si="2"/>
        <v>0</v>
      </c>
      <c r="F19" s="34">
        <f t="shared" si="2"/>
        <v>0</v>
      </c>
      <c r="G19" s="34">
        <f t="shared" si="2"/>
        <v>0</v>
      </c>
      <c r="H19" s="34">
        <f t="shared" si="2"/>
        <v>0</v>
      </c>
      <c r="I19" s="34">
        <f t="shared" si="2"/>
        <v>0</v>
      </c>
      <c r="J19" s="34">
        <f t="shared" si="2"/>
        <v>0</v>
      </c>
      <c r="K19" s="34">
        <f t="shared" si="2"/>
        <v>0</v>
      </c>
      <c r="L19" s="34">
        <f t="shared" si="2"/>
        <v>0</v>
      </c>
      <c r="M19" s="34">
        <f t="shared" si="2"/>
        <v>0</v>
      </c>
      <c r="N19" s="34">
        <f t="shared" si="2"/>
        <v>0</v>
      </c>
      <c r="O19" s="34">
        <f t="shared" si="1"/>
        <v>0</v>
      </c>
    </row>
    <row r="20" spans="1:16" ht="17" customHeight="1" x14ac:dyDescent="0.25">
      <c r="A20" s="51"/>
      <c r="B20" s="51"/>
      <c r="C20" s="47"/>
      <c r="D20" s="47"/>
      <c r="E20" s="47"/>
      <c r="F20" s="47"/>
      <c r="G20" s="47"/>
      <c r="H20" s="47"/>
    </row>
    <row r="21" spans="1:16" ht="26" x14ac:dyDescent="0.2">
      <c r="A21" s="49" t="s">
        <v>114</v>
      </c>
      <c r="B21" s="49"/>
    </row>
    <row r="22" spans="1:16" ht="27" thickBot="1" x14ac:dyDescent="0.25">
      <c r="A22" s="52" t="s">
        <v>69</v>
      </c>
      <c r="B22" s="53"/>
      <c r="C22" s="54">
        <v>0</v>
      </c>
      <c r="D22" s="54">
        <v>0</v>
      </c>
      <c r="E22" s="54">
        <v>0</v>
      </c>
      <c r="F22" s="54">
        <v>0</v>
      </c>
      <c r="G22" s="54">
        <v>0</v>
      </c>
      <c r="H22" s="54">
        <v>0</v>
      </c>
      <c r="I22" s="54">
        <v>0</v>
      </c>
      <c r="J22" s="54">
        <v>0</v>
      </c>
      <c r="K22" s="54">
        <v>0</v>
      </c>
      <c r="L22" s="54">
        <v>0</v>
      </c>
      <c r="M22" s="54">
        <v>0</v>
      </c>
      <c r="N22" s="54">
        <v>0</v>
      </c>
      <c r="O22" s="55">
        <f t="shared" ref="O22" si="3">SUM(C22:N22)</f>
        <v>0</v>
      </c>
    </row>
    <row r="23" spans="1:16" x14ac:dyDescent="0.2">
      <c r="A23" s="31" t="s">
        <v>73</v>
      </c>
      <c r="B23" s="31"/>
      <c r="C23" s="36">
        <v>0</v>
      </c>
      <c r="D23" s="36">
        <v>0</v>
      </c>
      <c r="E23" s="36">
        <v>0</v>
      </c>
      <c r="F23" s="36">
        <v>0</v>
      </c>
      <c r="G23" s="36">
        <v>0</v>
      </c>
      <c r="H23" s="36">
        <v>0</v>
      </c>
      <c r="I23" s="36">
        <v>0</v>
      </c>
      <c r="J23" s="36">
        <v>0</v>
      </c>
      <c r="K23" s="36">
        <v>0</v>
      </c>
      <c r="L23" s="36">
        <v>0</v>
      </c>
      <c r="M23" s="36">
        <v>0</v>
      </c>
      <c r="N23" s="36">
        <v>0</v>
      </c>
      <c r="O23" s="29">
        <f t="shared" si="1"/>
        <v>0</v>
      </c>
    </row>
    <row r="24" spans="1:16" x14ac:dyDescent="0.2">
      <c r="A24" s="31" t="s">
        <v>74</v>
      </c>
      <c r="B24" s="56"/>
      <c r="C24" s="36">
        <v>0</v>
      </c>
      <c r="D24" s="36">
        <v>0</v>
      </c>
      <c r="E24" s="36">
        <v>0</v>
      </c>
      <c r="F24" s="36">
        <v>0</v>
      </c>
      <c r="G24" s="36">
        <v>0</v>
      </c>
      <c r="H24" s="36">
        <v>0</v>
      </c>
      <c r="I24" s="36">
        <v>0</v>
      </c>
      <c r="J24" s="36">
        <v>0</v>
      </c>
      <c r="K24" s="36">
        <v>0</v>
      </c>
      <c r="L24" s="36">
        <v>0</v>
      </c>
      <c r="M24" s="36">
        <v>0</v>
      </c>
      <c r="N24" s="36">
        <v>0</v>
      </c>
      <c r="O24" s="29">
        <f t="shared" si="1"/>
        <v>0</v>
      </c>
    </row>
    <row r="25" spans="1:16" x14ac:dyDescent="0.2">
      <c r="A25" s="31" t="s">
        <v>75</v>
      </c>
      <c r="B25" s="56"/>
      <c r="C25" s="36">
        <v>0</v>
      </c>
      <c r="D25" s="36">
        <v>0</v>
      </c>
      <c r="E25" s="36">
        <v>0</v>
      </c>
      <c r="F25" s="36">
        <v>0</v>
      </c>
      <c r="G25" s="36">
        <v>0</v>
      </c>
      <c r="H25" s="36">
        <v>0</v>
      </c>
      <c r="I25" s="36">
        <v>0</v>
      </c>
      <c r="J25" s="36">
        <v>0</v>
      </c>
      <c r="K25" s="36">
        <v>0</v>
      </c>
      <c r="L25" s="36">
        <v>0</v>
      </c>
      <c r="M25" s="36">
        <v>0</v>
      </c>
      <c r="N25" s="36">
        <v>0</v>
      </c>
      <c r="O25" s="29">
        <f t="shared" si="1"/>
        <v>0</v>
      </c>
    </row>
    <row r="26" spans="1:16" x14ac:dyDescent="0.2">
      <c r="A26" s="31" t="s">
        <v>76</v>
      </c>
      <c r="B26" s="56"/>
      <c r="C26" s="36">
        <v>0</v>
      </c>
      <c r="D26" s="36">
        <v>0</v>
      </c>
      <c r="E26" s="36">
        <v>0</v>
      </c>
      <c r="F26" s="36">
        <v>0</v>
      </c>
      <c r="G26" s="36">
        <v>0</v>
      </c>
      <c r="H26" s="36">
        <v>0</v>
      </c>
      <c r="I26" s="36">
        <v>0</v>
      </c>
      <c r="J26" s="36">
        <v>0</v>
      </c>
      <c r="K26" s="36">
        <v>0</v>
      </c>
      <c r="L26" s="36">
        <v>0</v>
      </c>
      <c r="M26" s="36">
        <v>0</v>
      </c>
      <c r="N26" s="36">
        <v>0</v>
      </c>
      <c r="O26" s="29">
        <f t="shared" si="1"/>
        <v>0</v>
      </c>
    </row>
    <row r="27" spans="1:16" x14ac:dyDescent="0.2">
      <c r="A27" s="31" t="s">
        <v>77</v>
      </c>
      <c r="B27" s="56"/>
      <c r="C27" s="36">
        <v>0</v>
      </c>
      <c r="D27" s="36">
        <v>0</v>
      </c>
      <c r="E27" s="36">
        <v>0</v>
      </c>
      <c r="F27" s="36">
        <v>0</v>
      </c>
      <c r="G27" s="36">
        <v>0</v>
      </c>
      <c r="H27" s="36">
        <v>0</v>
      </c>
      <c r="I27" s="36">
        <v>0</v>
      </c>
      <c r="J27" s="36">
        <v>0</v>
      </c>
      <c r="K27" s="36">
        <v>0</v>
      </c>
      <c r="L27" s="36">
        <v>0</v>
      </c>
      <c r="M27" s="36">
        <v>0</v>
      </c>
      <c r="N27" s="36">
        <v>0</v>
      </c>
      <c r="O27" s="29">
        <f t="shared" si="1"/>
        <v>0</v>
      </c>
    </row>
    <row r="28" spans="1:16" x14ac:dyDescent="0.2">
      <c r="A28" s="31" t="s">
        <v>78</v>
      </c>
      <c r="B28" s="56"/>
      <c r="C28" s="36">
        <v>0</v>
      </c>
      <c r="D28" s="36">
        <v>0</v>
      </c>
      <c r="E28" s="36">
        <v>0</v>
      </c>
      <c r="F28" s="36">
        <v>0</v>
      </c>
      <c r="G28" s="36">
        <v>0</v>
      </c>
      <c r="H28" s="36">
        <v>0</v>
      </c>
      <c r="I28" s="36">
        <v>0</v>
      </c>
      <c r="J28" s="36">
        <v>0</v>
      </c>
      <c r="K28" s="36">
        <v>0</v>
      </c>
      <c r="L28" s="36">
        <v>0</v>
      </c>
      <c r="M28" s="36">
        <v>0</v>
      </c>
      <c r="N28" s="36">
        <v>0</v>
      </c>
      <c r="O28" s="29">
        <f>SUM(C28:N28)</f>
        <v>0</v>
      </c>
    </row>
    <row r="29" spans="1:16" ht="17" thickBot="1" x14ac:dyDescent="0.25">
      <c r="A29" s="52" t="s">
        <v>79</v>
      </c>
      <c r="B29" s="57"/>
      <c r="C29" s="54">
        <v>0</v>
      </c>
      <c r="D29" s="54">
        <v>0</v>
      </c>
      <c r="E29" s="54">
        <v>0</v>
      </c>
      <c r="F29" s="54">
        <v>0</v>
      </c>
      <c r="G29" s="54">
        <v>0</v>
      </c>
      <c r="H29" s="54">
        <v>0</v>
      </c>
      <c r="I29" s="54">
        <v>0</v>
      </c>
      <c r="J29" s="54">
        <v>0</v>
      </c>
      <c r="K29" s="54">
        <v>0</v>
      </c>
      <c r="L29" s="54">
        <v>0</v>
      </c>
      <c r="M29" s="54">
        <v>0</v>
      </c>
      <c r="N29" s="54">
        <v>0</v>
      </c>
      <c r="O29" s="55">
        <f>SUM(C29:N29)</f>
        <v>0</v>
      </c>
    </row>
    <row r="30" spans="1:16" x14ac:dyDescent="0.2">
      <c r="A30" s="31" t="s">
        <v>80</v>
      </c>
      <c r="B30" s="56"/>
      <c r="C30" s="36">
        <v>0</v>
      </c>
      <c r="D30" s="36">
        <v>0</v>
      </c>
      <c r="E30" s="36">
        <v>0</v>
      </c>
      <c r="F30" s="36">
        <v>0</v>
      </c>
      <c r="G30" s="36">
        <v>0</v>
      </c>
      <c r="H30" s="36">
        <v>0</v>
      </c>
      <c r="I30" s="36">
        <v>0</v>
      </c>
      <c r="J30" s="36">
        <v>0</v>
      </c>
      <c r="K30" s="36">
        <v>0</v>
      </c>
      <c r="L30" s="36">
        <v>0</v>
      </c>
      <c r="M30" s="36">
        <v>0</v>
      </c>
      <c r="N30" s="36">
        <v>0</v>
      </c>
      <c r="O30" s="29">
        <f t="shared" si="1"/>
        <v>0</v>
      </c>
    </row>
    <row r="31" spans="1:16" x14ac:dyDescent="0.2">
      <c r="A31" s="27" t="s">
        <v>81</v>
      </c>
      <c r="B31" s="31"/>
      <c r="C31" s="36">
        <v>0</v>
      </c>
      <c r="D31" s="36">
        <v>0</v>
      </c>
      <c r="E31" s="36">
        <v>0</v>
      </c>
      <c r="F31" s="36">
        <v>0</v>
      </c>
      <c r="G31" s="36">
        <v>0</v>
      </c>
      <c r="H31" s="36">
        <v>0</v>
      </c>
      <c r="I31" s="36">
        <v>0</v>
      </c>
      <c r="J31" s="36">
        <v>0</v>
      </c>
      <c r="K31" s="36">
        <v>0</v>
      </c>
      <c r="L31" s="36">
        <v>0</v>
      </c>
      <c r="M31" s="36">
        <v>0</v>
      </c>
      <c r="N31" s="36">
        <v>0</v>
      </c>
      <c r="O31" s="29">
        <f t="shared" si="1"/>
        <v>0</v>
      </c>
    </row>
    <row r="32" spans="1:16" x14ac:dyDescent="0.2">
      <c r="A32" s="27" t="s">
        <v>82</v>
      </c>
      <c r="B32" s="31"/>
      <c r="C32" s="36">
        <v>0</v>
      </c>
      <c r="D32" s="36">
        <v>0</v>
      </c>
      <c r="E32" s="36">
        <v>0</v>
      </c>
      <c r="F32" s="36">
        <v>0</v>
      </c>
      <c r="G32" s="36">
        <v>0</v>
      </c>
      <c r="H32" s="36">
        <v>0</v>
      </c>
      <c r="I32" s="36">
        <v>0</v>
      </c>
      <c r="J32" s="36">
        <v>0</v>
      </c>
      <c r="K32" s="36">
        <v>0</v>
      </c>
      <c r="L32" s="36">
        <v>0</v>
      </c>
      <c r="M32" s="36">
        <v>0</v>
      </c>
      <c r="N32" s="36">
        <v>0</v>
      </c>
      <c r="O32" s="29">
        <f t="shared" si="1"/>
        <v>0</v>
      </c>
    </row>
    <row r="33" spans="1:15" x14ac:dyDescent="0.2">
      <c r="A33" s="27" t="s">
        <v>83</v>
      </c>
      <c r="B33" s="31"/>
      <c r="C33" s="36">
        <v>0</v>
      </c>
      <c r="D33" s="36">
        <v>0</v>
      </c>
      <c r="E33" s="36">
        <v>0</v>
      </c>
      <c r="F33" s="36">
        <v>0</v>
      </c>
      <c r="G33" s="36">
        <v>0</v>
      </c>
      <c r="H33" s="36">
        <v>0</v>
      </c>
      <c r="I33" s="36">
        <v>0</v>
      </c>
      <c r="J33" s="36">
        <v>0</v>
      </c>
      <c r="K33" s="36">
        <v>0</v>
      </c>
      <c r="L33" s="36">
        <v>0</v>
      </c>
      <c r="M33" s="36">
        <v>0</v>
      </c>
      <c r="N33" s="36">
        <v>0</v>
      </c>
      <c r="O33" s="29">
        <f t="shared" si="1"/>
        <v>0</v>
      </c>
    </row>
    <row r="34" spans="1:15" x14ac:dyDescent="0.2">
      <c r="A34" s="27" t="s">
        <v>84</v>
      </c>
      <c r="B34" s="31"/>
      <c r="C34" s="36">
        <v>0</v>
      </c>
      <c r="D34" s="36">
        <v>0</v>
      </c>
      <c r="E34" s="36">
        <v>0</v>
      </c>
      <c r="F34" s="36">
        <v>0</v>
      </c>
      <c r="G34" s="36">
        <v>0</v>
      </c>
      <c r="H34" s="36">
        <v>0</v>
      </c>
      <c r="I34" s="36">
        <v>0</v>
      </c>
      <c r="J34" s="36">
        <v>0</v>
      </c>
      <c r="K34" s="36">
        <v>0</v>
      </c>
      <c r="L34" s="36">
        <v>0</v>
      </c>
      <c r="M34" s="36">
        <v>0</v>
      </c>
      <c r="N34" s="36">
        <v>0</v>
      </c>
      <c r="O34" s="29">
        <f t="shared" si="1"/>
        <v>0</v>
      </c>
    </row>
    <row r="35" spans="1:15" x14ac:dyDescent="0.2">
      <c r="A35" s="27" t="s">
        <v>85</v>
      </c>
      <c r="B35" s="31"/>
      <c r="C35" s="36">
        <v>0</v>
      </c>
      <c r="D35" s="36">
        <v>0</v>
      </c>
      <c r="E35" s="36">
        <v>0</v>
      </c>
      <c r="F35" s="36">
        <v>0</v>
      </c>
      <c r="G35" s="36">
        <v>0</v>
      </c>
      <c r="H35" s="36">
        <v>0</v>
      </c>
      <c r="I35" s="36">
        <v>0</v>
      </c>
      <c r="J35" s="36">
        <v>0</v>
      </c>
      <c r="K35" s="36">
        <v>0</v>
      </c>
      <c r="L35" s="36">
        <v>0</v>
      </c>
      <c r="M35" s="36">
        <v>0</v>
      </c>
      <c r="N35" s="36">
        <v>0</v>
      </c>
      <c r="O35" s="29">
        <f t="shared" si="1"/>
        <v>0</v>
      </c>
    </row>
    <row r="36" spans="1:15" x14ac:dyDescent="0.2">
      <c r="A36" s="27" t="s">
        <v>86</v>
      </c>
      <c r="B36" s="31"/>
      <c r="C36" s="36">
        <v>0</v>
      </c>
      <c r="D36" s="36">
        <v>0</v>
      </c>
      <c r="E36" s="36">
        <v>0</v>
      </c>
      <c r="F36" s="36">
        <v>0</v>
      </c>
      <c r="G36" s="36">
        <v>0</v>
      </c>
      <c r="H36" s="36">
        <v>0</v>
      </c>
      <c r="I36" s="36">
        <v>0</v>
      </c>
      <c r="J36" s="36">
        <v>0</v>
      </c>
      <c r="K36" s="36">
        <v>0</v>
      </c>
      <c r="L36" s="36">
        <v>0</v>
      </c>
      <c r="M36" s="36">
        <v>0</v>
      </c>
      <c r="N36" s="36">
        <v>0</v>
      </c>
      <c r="O36" s="29">
        <f t="shared" si="1"/>
        <v>0</v>
      </c>
    </row>
    <row r="37" spans="1:15" x14ac:dyDescent="0.2">
      <c r="A37" s="27" t="s">
        <v>87</v>
      </c>
      <c r="B37" s="31"/>
      <c r="C37" s="36">
        <v>0</v>
      </c>
      <c r="D37" s="36">
        <v>0</v>
      </c>
      <c r="E37" s="36">
        <v>0</v>
      </c>
      <c r="F37" s="36">
        <v>0</v>
      </c>
      <c r="G37" s="36">
        <v>0</v>
      </c>
      <c r="H37" s="36">
        <v>0</v>
      </c>
      <c r="I37" s="36">
        <v>0</v>
      </c>
      <c r="J37" s="36">
        <v>0</v>
      </c>
      <c r="K37" s="36">
        <v>0</v>
      </c>
      <c r="L37" s="36">
        <v>0</v>
      </c>
      <c r="M37" s="36">
        <v>0</v>
      </c>
      <c r="N37" s="36">
        <v>0</v>
      </c>
      <c r="O37" s="29">
        <f t="shared" si="1"/>
        <v>0</v>
      </c>
    </row>
    <row r="38" spans="1:15" x14ac:dyDescent="0.2">
      <c r="A38" s="27" t="s">
        <v>88</v>
      </c>
      <c r="B38" s="31"/>
      <c r="C38" s="36">
        <v>0</v>
      </c>
      <c r="D38" s="36">
        <v>0</v>
      </c>
      <c r="E38" s="36">
        <v>0</v>
      </c>
      <c r="F38" s="36">
        <v>0</v>
      </c>
      <c r="G38" s="36">
        <v>0</v>
      </c>
      <c r="H38" s="36">
        <v>0</v>
      </c>
      <c r="I38" s="36">
        <v>0</v>
      </c>
      <c r="J38" s="36">
        <v>0</v>
      </c>
      <c r="K38" s="36">
        <v>0</v>
      </c>
      <c r="L38" s="36">
        <v>0</v>
      </c>
      <c r="M38" s="36">
        <v>0</v>
      </c>
      <c r="N38" s="36">
        <v>0</v>
      </c>
      <c r="O38" s="29">
        <f t="shared" si="1"/>
        <v>0</v>
      </c>
    </row>
    <row r="39" spans="1:15" x14ac:dyDescent="0.2">
      <c r="A39" s="27" t="s">
        <v>89</v>
      </c>
      <c r="B39" s="31"/>
      <c r="C39" s="36">
        <v>0</v>
      </c>
      <c r="D39" s="36">
        <v>0</v>
      </c>
      <c r="E39" s="36">
        <v>0</v>
      </c>
      <c r="F39" s="36">
        <v>0</v>
      </c>
      <c r="G39" s="36">
        <v>0</v>
      </c>
      <c r="H39" s="36">
        <v>0</v>
      </c>
      <c r="I39" s="36">
        <v>0</v>
      </c>
      <c r="J39" s="36">
        <v>0</v>
      </c>
      <c r="K39" s="36">
        <v>0</v>
      </c>
      <c r="L39" s="36">
        <v>0</v>
      </c>
      <c r="M39" s="36">
        <v>0</v>
      </c>
      <c r="N39" s="36">
        <v>0</v>
      </c>
      <c r="O39" s="29">
        <f t="shared" si="1"/>
        <v>0</v>
      </c>
    </row>
    <row r="40" spans="1:15" x14ac:dyDescent="0.2">
      <c r="A40" s="27" t="s">
        <v>90</v>
      </c>
      <c r="B40" s="31"/>
      <c r="C40" s="36">
        <v>0</v>
      </c>
      <c r="D40" s="36">
        <v>0</v>
      </c>
      <c r="E40" s="36">
        <v>0</v>
      </c>
      <c r="F40" s="36">
        <v>0</v>
      </c>
      <c r="G40" s="36">
        <v>0</v>
      </c>
      <c r="H40" s="36">
        <v>0</v>
      </c>
      <c r="I40" s="36">
        <v>0</v>
      </c>
      <c r="J40" s="36">
        <v>0</v>
      </c>
      <c r="K40" s="36">
        <v>0</v>
      </c>
      <c r="L40" s="36">
        <v>0</v>
      </c>
      <c r="M40" s="36">
        <v>0</v>
      </c>
      <c r="N40" s="36">
        <v>0</v>
      </c>
      <c r="O40" s="29">
        <f t="shared" si="1"/>
        <v>0</v>
      </c>
    </row>
    <row r="41" spans="1:15" x14ac:dyDescent="0.2">
      <c r="A41" s="27" t="s">
        <v>91</v>
      </c>
      <c r="B41" s="31"/>
      <c r="C41" s="36">
        <v>0</v>
      </c>
      <c r="D41" s="36">
        <v>0</v>
      </c>
      <c r="E41" s="36">
        <v>0</v>
      </c>
      <c r="F41" s="36">
        <v>0</v>
      </c>
      <c r="G41" s="36">
        <v>0</v>
      </c>
      <c r="H41" s="36">
        <v>0</v>
      </c>
      <c r="I41" s="36">
        <v>0</v>
      </c>
      <c r="J41" s="36">
        <v>0</v>
      </c>
      <c r="K41" s="36">
        <v>0</v>
      </c>
      <c r="L41" s="36">
        <v>0</v>
      </c>
      <c r="M41" s="36">
        <v>0</v>
      </c>
      <c r="N41" s="36">
        <v>0</v>
      </c>
      <c r="O41" s="29">
        <f t="shared" si="1"/>
        <v>0</v>
      </c>
    </row>
    <row r="42" spans="1:15" x14ac:dyDescent="0.2">
      <c r="A42" s="27" t="s">
        <v>92</v>
      </c>
      <c r="B42" s="31"/>
      <c r="C42" s="36">
        <v>0</v>
      </c>
      <c r="D42" s="36">
        <v>0</v>
      </c>
      <c r="E42" s="36">
        <v>0</v>
      </c>
      <c r="F42" s="36">
        <v>0</v>
      </c>
      <c r="G42" s="36">
        <v>0</v>
      </c>
      <c r="H42" s="36">
        <v>0</v>
      </c>
      <c r="I42" s="36">
        <v>0</v>
      </c>
      <c r="J42" s="36">
        <v>0</v>
      </c>
      <c r="K42" s="36">
        <v>0</v>
      </c>
      <c r="L42" s="36">
        <v>0</v>
      </c>
      <c r="M42" s="36">
        <v>0</v>
      </c>
      <c r="N42" s="36">
        <v>0</v>
      </c>
      <c r="O42" s="29">
        <f t="shared" si="1"/>
        <v>0</v>
      </c>
    </row>
    <row r="43" spans="1:15" x14ac:dyDescent="0.2">
      <c r="A43" s="27" t="s">
        <v>93</v>
      </c>
      <c r="B43" s="31"/>
      <c r="C43" s="36">
        <v>0</v>
      </c>
      <c r="D43" s="36">
        <v>0</v>
      </c>
      <c r="E43" s="36">
        <v>0</v>
      </c>
      <c r="F43" s="36">
        <v>0</v>
      </c>
      <c r="G43" s="36">
        <v>0</v>
      </c>
      <c r="H43" s="36">
        <v>0</v>
      </c>
      <c r="I43" s="36">
        <v>0</v>
      </c>
      <c r="J43" s="36">
        <v>0</v>
      </c>
      <c r="K43" s="36">
        <v>0</v>
      </c>
      <c r="L43" s="36">
        <v>0</v>
      </c>
      <c r="M43" s="36">
        <v>0</v>
      </c>
      <c r="N43" s="36">
        <v>0</v>
      </c>
      <c r="O43" s="29">
        <f t="shared" si="1"/>
        <v>0</v>
      </c>
    </row>
    <row r="44" spans="1:15" x14ac:dyDescent="0.2">
      <c r="A44" s="27" t="s">
        <v>94</v>
      </c>
      <c r="B44" s="31"/>
      <c r="C44" s="36">
        <v>0</v>
      </c>
      <c r="D44" s="36">
        <v>0</v>
      </c>
      <c r="E44" s="36">
        <v>0</v>
      </c>
      <c r="F44" s="36">
        <v>0</v>
      </c>
      <c r="G44" s="36">
        <v>0</v>
      </c>
      <c r="H44" s="36">
        <v>0</v>
      </c>
      <c r="I44" s="36">
        <v>0</v>
      </c>
      <c r="J44" s="36">
        <v>0</v>
      </c>
      <c r="K44" s="36">
        <v>0</v>
      </c>
      <c r="L44" s="36">
        <v>0</v>
      </c>
      <c r="M44" s="36">
        <v>0</v>
      </c>
      <c r="N44" s="36">
        <v>0</v>
      </c>
      <c r="O44" s="29">
        <f t="shared" si="1"/>
        <v>0</v>
      </c>
    </row>
    <row r="45" spans="1:15" x14ac:dyDescent="0.2">
      <c r="A45" s="27" t="s">
        <v>95</v>
      </c>
      <c r="B45" s="31"/>
      <c r="C45" s="36">
        <v>0</v>
      </c>
      <c r="D45" s="36">
        <v>0</v>
      </c>
      <c r="E45" s="36">
        <v>0</v>
      </c>
      <c r="F45" s="36">
        <v>0</v>
      </c>
      <c r="G45" s="36">
        <v>0</v>
      </c>
      <c r="H45" s="36">
        <v>0</v>
      </c>
      <c r="I45" s="36">
        <v>0</v>
      </c>
      <c r="J45" s="36">
        <v>0</v>
      </c>
      <c r="K45" s="36">
        <v>0</v>
      </c>
      <c r="L45" s="36">
        <v>0</v>
      </c>
      <c r="M45" s="36">
        <v>0</v>
      </c>
      <c r="N45" s="36">
        <v>0</v>
      </c>
      <c r="O45" s="29">
        <f t="shared" si="1"/>
        <v>0</v>
      </c>
    </row>
    <row r="46" spans="1:15" x14ac:dyDescent="0.2">
      <c r="A46" s="27" t="s">
        <v>96</v>
      </c>
      <c r="B46" s="31"/>
      <c r="C46" s="36">
        <v>0</v>
      </c>
      <c r="D46" s="36">
        <v>0</v>
      </c>
      <c r="E46" s="36">
        <v>0</v>
      </c>
      <c r="F46" s="36">
        <v>0</v>
      </c>
      <c r="G46" s="36">
        <v>0</v>
      </c>
      <c r="H46" s="36">
        <v>0</v>
      </c>
      <c r="I46" s="36">
        <v>0</v>
      </c>
      <c r="J46" s="36">
        <v>0</v>
      </c>
      <c r="K46" s="36">
        <v>0</v>
      </c>
      <c r="L46" s="36">
        <v>0</v>
      </c>
      <c r="M46" s="36">
        <v>0</v>
      </c>
      <c r="N46" s="36">
        <v>0</v>
      </c>
      <c r="O46" s="29">
        <f t="shared" si="1"/>
        <v>0</v>
      </c>
    </row>
    <row r="47" spans="1:15" x14ac:dyDescent="0.2">
      <c r="A47" s="27" t="s">
        <v>97</v>
      </c>
      <c r="B47" s="31"/>
      <c r="C47" s="36">
        <v>0</v>
      </c>
      <c r="D47" s="36">
        <v>0</v>
      </c>
      <c r="E47" s="36">
        <v>0</v>
      </c>
      <c r="F47" s="36">
        <v>0</v>
      </c>
      <c r="G47" s="36">
        <v>0</v>
      </c>
      <c r="H47" s="36">
        <v>0</v>
      </c>
      <c r="I47" s="36">
        <v>0</v>
      </c>
      <c r="J47" s="36">
        <v>0</v>
      </c>
      <c r="K47" s="36">
        <v>0</v>
      </c>
      <c r="L47" s="36">
        <v>0</v>
      </c>
      <c r="M47" s="36">
        <v>0</v>
      </c>
      <c r="N47" s="36">
        <v>0</v>
      </c>
      <c r="O47" s="29">
        <f t="shared" si="1"/>
        <v>0</v>
      </c>
    </row>
    <row r="48" spans="1:15" x14ac:dyDescent="0.2">
      <c r="A48" s="27" t="s">
        <v>115</v>
      </c>
      <c r="B48" s="31"/>
      <c r="C48" s="36">
        <v>0</v>
      </c>
      <c r="D48" s="36">
        <v>0</v>
      </c>
      <c r="E48" s="36">
        <v>0</v>
      </c>
      <c r="F48" s="36">
        <v>0</v>
      </c>
      <c r="G48" s="36">
        <v>0</v>
      </c>
      <c r="H48" s="36">
        <v>0</v>
      </c>
      <c r="I48" s="36">
        <v>0</v>
      </c>
      <c r="J48" s="36">
        <v>0</v>
      </c>
      <c r="K48" s="36">
        <v>0</v>
      </c>
      <c r="L48" s="36">
        <v>0</v>
      </c>
      <c r="M48" s="36">
        <v>0</v>
      </c>
      <c r="N48" s="36">
        <v>0</v>
      </c>
      <c r="O48" s="29">
        <f t="shared" si="1"/>
        <v>0</v>
      </c>
    </row>
    <row r="49" spans="1:15" x14ac:dyDescent="0.2">
      <c r="A49" s="27" t="s">
        <v>116</v>
      </c>
      <c r="B49" s="31"/>
      <c r="C49" s="36">
        <v>0</v>
      </c>
      <c r="D49" s="36">
        <v>0</v>
      </c>
      <c r="E49" s="36">
        <v>0</v>
      </c>
      <c r="F49" s="36">
        <v>0</v>
      </c>
      <c r="G49" s="36">
        <v>0</v>
      </c>
      <c r="H49" s="36">
        <v>0</v>
      </c>
      <c r="I49" s="36">
        <v>0</v>
      </c>
      <c r="J49" s="36">
        <v>0</v>
      </c>
      <c r="K49" s="36">
        <v>0</v>
      </c>
      <c r="L49" s="36">
        <v>0</v>
      </c>
      <c r="M49" s="36">
        <v>0</v>
      </c>
      <c r="N49" s="36">
        <v>0</v>
      </c>
      <c r="O49" s="29">
        <f t="shared" si="1"/>
        <v>0</v>
      </c>
    </row>
    <row r="50" spans="1:15" x14ac:dyDescent="0.2">
      <c r="A50" s="27" t="s">
        <v>117</v>
      </c>
      <c r="B50" s="31"/>
      <c r="C50" s="36">
        <v>0</v>
      </c>
      <c r="D50" s="36">
        <v>0</v>
      </c>
      <c r="E50" s="36">
        <v>0</v>
      </c>
      <c r="F50" s="36">
        <v>0</v>
      </c>
      <c r="G50" s="36">
        <v>0</v>
      </c>
      <c r="H50" s="36">
        <v>0</v>
      </c>
      <c r="I50" s="36">
        <v>0</v>
      </c>
      <c r="J50" s="36">
        <v>0</v>
      </c>
      <c r="K50" s="36">
        <v>0</v>
      </c>
      <c r="L50" s="36">
        <v>0</v>
      </c>
      <c r="M50" s="36">
        <v>0</v>
      </c>
      <c r="N50" s="36">
        <v>0</v>
      </c>
      <c r="O50" s="29">
        <f t="shared" si="1"/>
        <v>0</v>
      </c>
    </row>
    <row r="51" spans="1:15" x14ac:dyDescent="0.2">
      <c r="A51" s="27" t="s">
        <v>117</v>
      </c>
      <c r="B51" s="31"/>
      <c r="C51" s="36">
        <v>0</v>
      </c>
      <c r="D51" s="36">
        <v>0</v>
      </c>
      <c r="E51" s="36">
        <v>0</v>
      </c>
      <c r="F51" s="36">
        <v>0</v>
      </c>
      <c r="G51" s="36">
        <v>0</v>
      </c>
      <c r="H51" s="36">
        <v>0</v>
      </c>
      <c r="I51" s="36">
        <v>0</v>
      </c>
      <c r="J51" s="36">
        <v>0</v>
      </c>
      <c r="K51" s="36">
        <v>0</v>
      </c>
      <c r="L51" s="36">
        <v>0</v>
      </c>
      <c r="M51" s="36">
        <v>0</v>
      </c>
      <c r="N51" s="36">
        <v>0</v>
      </c>
      <c r="O51" s="29">
        <f t="shared" si="1"/>
        <v>0</v>
      </c>
    </row>
    <row r="52" spans="1:15" x14ac:dyDescent="0.2">
      <c r="A52" s="31" t="s">
        <v>118</v>
      </c>
      <c r="B52" s="31"/>
      <c r="C52" s="58">
        <f>Am!C8</f>
        <v>0</v>
      </c>
      <c r="D52" s="58">
        <f>Am!C9</f>
        <v>0</v>
      </c>
      <c r="E52" s="58">
        <f>Am!C10</f>
        <v>0</v>
      </c>
      <c r="F52" s="58">
        <f>Am!C11</f>
        <v>0</v>
      </c>
      <c r="G52" s="58">
        <f>Am!C12</f>
        <v>0</v>
      </c>
      <c r="H52" s="58">
        <f>Am!C13</f>
        <v>0</v>
      </c>
      <c r="I52" s="58">
        <f>Am!C14</f>
        <v>0</v>
      </c>
      <c r="J52" s="58">
        <f>Am!C15</f>
        <v>0</v>
      </c>
      <c r="K52" s="58">
        <f>Am!C16</f>
        <v>0</v>
      </c>
      <c r="L52" s="58">
        <f>Am!C17</f>
        <v>0</v>
      </c>
      <c r="M52" s="58">
        <f>Am!C18</f>
        <v>0</v>
      </c>
      <c r="N52" s="58">
        <f>Am!C19</f>
        <v>0</v>
      </c>
      <c r="O52" s="29">
        <f t="shared" si="1"/>
        <v>0</v>
      </c>
    </row>
    <row r="53" spans="1:15" x14ac:dyDescent="0.2">
      <c r="A53" s="31" t="s">
        <v>119</v>
      </c>
      <c r="B53" s="31"/>
      <c r="C53" s="58">
        <f>Am!I8</f>
        <v>0</v>
      </c>
      <c r="D53" s="58">
        <f>Am!I9</f>
        <v>0</v>
      </c>
      <c r="E53" s="58">
        <f>Am!I10</f>
        <v>0</v>
      </c>
      <c r="F53" s="58">
        <f>Am!I11</f>
        <v>0</v>
      </c>
      <c r="G53" s="58">
        <f>Am!I12</f>
        <v>0</v>
      </c>
      <c r="H53" s="58">
        <f>Am!I13</f>
        <v>0</v>
      </c>
      <c r="I53" s="58">
        <f>Am!I14</f>
        <v>0</v>
      </c>
      <c r="J53" s="58">
        <f>Am!I15</f>
        <v>0</v>
      </c>
      <c r="K53" s="58">
        <f>Am!I16</f>
        <v>0</v>
      </c>
      <c r="L53" s="58">
        <f>Am!I17</f>
        <v>0</v>
      </c>
      <c r="M53" s="58">
        <f>Am!I18</f>
        <v>0</v>
      </c>
      <c r="N53" s="58">
        <f>Am!I19</f>
        <v>0</v>
      </c>
      <c r="O53" s="29">
        <f t="shared" si="1"/>
        <v>0</v>
      </c>
    </row>
    <row r="54" spans="1:15" x14ac:dyDescent="0.2">
      <c r="A54" s="31" t="s">
        <v>120</v>
      </c>
      <c r="B54" s="31"/>
      <c r="C54" s="58">
        <f>Am!O8</f>
        <v>0</v>
      </c>
      <c r="D54" s="58">
        <f>Am!O9</f>
        <v>0</v>
      </c>
      <c r="E54" s="58">
        <f>Am!O10</f>
        <v>0</v>
      </c>
      <c r="F54" s="58">
        <f>Am!O11</f>
        <v>0</v>
      </c>
      <c r="G54" s="58">
        <f>Am!O12</f>
        <v>0</v>
      </c>
      <c r="H54" s="58">
        <f>Am!O13</f>
        <v>0</v>
      </c>
      <c r="I54" s="58">
        <f>Am!O14</f>
        <v>0</v>
      </c>
      <c r="J54" s="58">
        <f>Am!O15</f>
        <v>0</v>
      </c>
      <c r="K54" s="58">
        <f>Am!O16</f>
        <v>0</v>
      </c>
      <c r="L54" s="58">
        <f>Am!O17</f>
        <v>0</v>
      </c>
      <c r="M54" s="58">
        <f>Am!O18</f>
        <v>0</v>
      </c>
      <c r="N54" s="58">
        <f>Am!O19</f>
        <v>0</v>
      </c>
      <c r="O54" s="29">
        <f t="shared" si="1"/>
        <v>0</v>
      </c>
    </row>
    <row r="55" spans="1:15" x14ac:dyDescent="0.2">
      <c r="A55" s="31" t="s">
        <v>121</v>
      </c>
      <c r="B55" s="31"/>
      <c r="C55" s="58">
        <f>Am!U8</f>
        <v>0</v>
      </c>
      <c r="D55" s="58">
        <f>Am!U9</f>
        <v>0</v>
      </c>
      <c r="E55" s="58">
        <f>Am!U10</f>
        <v>0</v>
      </c>
      <c r="F55" s="58">
        <f>Am!U11</f>
        <v>0</v>
      </c>
      <c r="G55" s="58">
        <f>Am!U12</f>
        <v>0</v>
      </c>
      <c r="H55" s="58">
        <f>Am!U13</f>
        <v>0</v>
      </c>
      <c r="I55" s="58">
        <f>Am!U14</f>
        <v>0</v>
      </c>
      <c r="J55" s="58">
        <f>Am!U15</f>
        <v>0</v>
      </c>
      <c r="K55" s="58">
        <f>Am!U16</f>
        <v>0</v>
      </c>
      <c r="L55" s="58">
        <f>Am!U17</f>
        <v>0</v>
      </c>
      <c r="M55" s="58">
        <f>Am!U18</f>
        <v>0</v>
      </c>
      <c r="N55" s="58">
        <f>Am!U19</f>
        <v>0</v>
      </c>
      <c r="O55" s="29">
        <f t="shared" si="1"/>
        <v>0</v>
      </c>
    </row>
    <row r="56" spans="1:15" x14ac:dyDescent="0.2">
      <c r="A56" s="31" t="s">
        <v>122</v>
      </c>
      <c r="B56" s="31"/>
      <c r="C56" s="58">
        <f>Am!AA8</f>
        <v>0</v>
      </c>
      <c r="D56" s="58">
        <f>Am!AA9</f>
        <v>0</v>
      </c>
      <c r="E56" s="58">
        <f>Am!AA10</f>
        <v>0</v>
      </c>
      <c r="F56" s="58">
        <f>Am!AA11</f>
        <v>0</v>
      </c>
      <c r="G56" s="58">
        <f>Am!AA12</f>
        <v>0</v>
      </c>
      <c r="H56" s="58">
        <f>Am!AA13</f>
        <v>0</v>
      </c>
      <c r="I56" s="58">
        <f>Am!AA14</f>
        <v>0</v>
      </c>
      <c r="J56" s="58">
        <f>Am!AA15</f>
        <v>0</v>
      </c>
      <c r="K56" s="58">
        <f>Am!AA16</f>
        <v>0</v>
      </c>
      <c r="L56" s="58">
        <f>Am!AA17</f>
        <v>0</v>
      </c>
      <c r="M56" s="58">
        <f>Am!AA18</f>
        <v>0</v>
      </c>
      <c r="N56" s="58">
        <f>Am!AA19</f>
        <v>0</v>
      </c>
      <c r="O56" s="29">
        <f t="shared" si="1"/>
        <v>0</v>
      </c>
    </row>
    <row r="57" spans="1:15" x14ac:dyDescent="0.2">
      <c r="A57" s="31" t="s">
        <v>123</v>
      </c>
      <c r="B57" s="31"/>
      <c r="C57" s="58">
        <f>Am!AG8</f>
        <v>0</v>
      </c>
      <c r="D57" s="58">
        <f>Am!AG9</f>
        <v>0</v>
      </c>
      <c r="E57" s="58">
        <f>Am!AG10</f>
        <v>0</v>
      </c>
      <c r="F57" s="58">
        <f>Am!AG11</f>
        <v>0</v>
      </c>
      <c r="G57" s="58">
        <f>Am!AG12</f>
        <v>0</v>
      </c>
      <c r="H57" s="58">
        <f>Am!AG13</f>
        <v>0</v>
      </c>
      <c r="I57" s="58">
        <f>Am!AG14</f>
        <v>0</v>
      </c>
      <c r="J57" s="58">
        <f>Am!AG15</f>
        <v>0</v>
      </c>
      <c r="K57" s="58">
        <f>Am!AG16</f>
        <v>0</v>
      </c>
      <c r="L57" s="58">
        <f>Am!AG17</f>
        <v>0</v>
      </c>
      <c r="M57" s="58">
        <f>Am!AG18</f>
        <v>0</v>
      </c>
      <c r="N57" s="58">
        <f>Am!AG19</f>
        <v>0</v>
      </c>
      <c r="O57" s="29">
        <f t="shared" si="1"/>
        <v>0</v>
      </c>
    </row>
    <row r="58" spans="1:15" x14ac:dyDescent="0.2">
      <c r="A58" s="31" t="s">
        <v>124</v>
      </c>
      <c r="B58" s="31"/>
      <c r="C58" s="36">
        <v>0</v>
      </c>
      <c r="D58" s="36">
        <v>0</v>
      </c>
      <c r="E58" s="36">
        <v>0</v>
      </c>
      <c r="F58" s="36">
        <v>0</v>
      </c>
      <c r="G58" s="36">
        <v>0</v>
      </c>
      <c r="H58" s="36">
        <v>0</v>
      </c>
      <c r="I58" s="36">
        <v>0</v>
      </c>
      <c r="J58" s="36">
        <v>0</v>
      </c>
      <c r="K58" s="36">
        <v>0</v>
      </c>
      <c r="L58" s="36">
        <v>0</v>
      </c>
      <c r="M58" s="36">
        <v>0</v>
      </c>
      <c r="N58" s="36">
        <v>0</v>
      </c>
      <c r="O58" s="29">
        <f t="shared" si="1"/>
        <v>0</v>
      </c>
    </row>
    <row r="59" spans="1:15" x14ac:dyDescent="0.2">
      <c r="A59" s="31" t="s">
        <v>100</v>
      </c>
      <c r="B59" s="31"/>
      <c r="C59" s="36">
        <v>0</v>
      </c>
      <c r="D59" s="36">
        <v>0</v>
      </c>
      <c r="E59" s="36">
        <v>0</v>
      </c>
      <c r="F59" s="36">
        <v>0</v>
      </c>
      <c r="G59" s="36">
        <v>0</v>
      </c>
      <c r="H59" s="36">
        <v>0</v>
      </c>
      <c r="I59" s="36">
        <v>0</v>
      </c>
      <c r="J59" s="36">
        <v>0</v>
      </c>
      <c r="K59" s="36">
        <v>0</v>
      </c>
      <c r="L59" s="36">
        <v>0</v>
      </c>
      <c r="M59" s="36">
        <v>0</v>
      </c>
      <c r="N59" s="36">
        <v>0</v>
      </c>
      <c r="O59" s="29">
        <f t="shared" si="1"/>
        <v>0</v>
      </c>
    </row>
    <row r="60" spans="1:15" x14ac:dyDescent="0.2">
      <c r="A60" s="31" t="s">
        <v>101</v>
      </c>
      <c r="B60" s="31"/>
      <c r="C60" s="36">
        <v>0</v>
      </c>
      <c r="D60" s="36">
        <v>0</v>
      </c>
      <c r="E60" s="36">
        <v>0</v>
      </c>
      <c r="F60" s="36">
        <v>0</v>
      </c>
      <c r="G60" s="36">
        <v>0</v>
      </c>
      <c r="H60" s="36">
        <v>0</v>
      </c>
      <c r="I60" s="36">
        <v>0</v>
      </c>
      <c r="J60" s="36">
        <v>0</v>
      </c>
      <c r="K60" s="36">
        <v>0</v>
      </c>
      <c r="L60" s="36">
        <v>0</v>
      </c>
      <c r="M60" s="36">
        <v>0</v>
      </c>
      <c r="N60" s="36">
        <v>0</v>
      </c>
      <c r="O60" s="29">
        <f t="shared" si="1"/>
        <v>0</v>
      </c>
    </row>
    <row r="61" spans="1:15" ht="17" customHeight="1" x14ac:dyDescent="0.25">
      <c r="A61" s="51" t="s">
        <v>125</v>
      </c>
      <c r="B61" s="34"/>
      <c r="C61" s="34">
        <f>SUM(C23:C60)</f>
        <v>0</v>
      </c>
      <c r="D61" s="34">
        <f>SUM(D23:D60)</f>
        <v>0</v>
      </c>
      <c r="E61" s="34">
        <f t="shared" ref="E61:O61" si="4">SUM(E22:E60)</f>
        <v>0</v>
      </c>
      <c r="F61" s="34">
        <f t="shared" si="4"/>
        <v>0</v>
      </c>
      <c r="G61" s="34">
        <f t="shared" si="4"/>
        <v>0</v>
      </c>
      <c r="H61" s="34">
        <f t="shared" si="4"/>
        <v>0</v>
      </c>
      <c r="I61" s="34">
        <f t="shared" si="4"/>
        <v>0</v>
      </c>
      <c r="J61" s="34">
        <f t="shared" si="4"/>
        <v>0</v>
      </c>
      <c r="K61" s="34">
        <f t="shared" si="4"/>
        <v>0</v>
      </c>
      <c r="L61" s="34">
        <f t="shared" si="4"/>
        <v>0</v>
      </c>
      <c r="M61" s="34">
        <f t="shared" si="4"/>
        <v>0</v>
      </c>
      <c r="N61" s="34">
        <f t="shared" si="4"/>
        <v>0</v>
      </c>
      <c r="O61" s="34">
        <f t="shared" si="4"/>
        <v>0</v>
      </c>
    </row>
    <row r="62" spans="1:15" ht="17" customHeight="1" x14ac:dyDescent="0.25">
      <c r="A62" s="51"/>
      <c r="B62" s="34"/>
      <c r="C62" s="34"/>
      <c r="D62" s="34"/>
      <c r="E62" s="34"/>
      <c r="F62" s="34"/>
      <c r="G62" s="34"/>
      <c r="H62" s="34"/>
      <c r="I62" s="34"/>
      <c r="J62" s="34"/>
      <c r="K62" s="34"/>
      <c r="L62" s="34"/>
      <c r="M62" s="34"/>
      <c r="N62" s="34"/>
      <c r="O62" s="34"/>
    </row>
    <row r="63" spans="1:15" ht="17" customHeight="1" x14ac:dyDescent="0.25">
      <c r="A63" s="31" t="s">
        <v>126</v>
      </c>
      <c r="B63" s="34"/>
      <c r="C63" s="58">
        <f>Am!D8</f>
        <v>0</v>
      </c>
      <c r="D63" s="58">
        <f>Am!D9</f>
        <v>0</v>
      </c>
      <c r="E63" s="58">
        <f>Am!D10</f>
        <v>0</v>
      </c>
      <c r="F63" s="58">
        <f>Am!D11</f>
        <v>0</v>
      </c>
      <c r="G63" s="58">
        <f>Am!D12</f>
        <v>0</v>
      </c>
      <c r="H63" s="58">
        <f>Am!D13</f>
        <v>0</v>
      </c>
      <c r="I63" s="58">
        <f>Am!D14</f>
        <v>0</v>
      </c>
      <c r="J63" s="58">
        <f>Am!D15</f>
        <v>0</v>
      </c>
      <c r="K63" s="58">
        <f>Am!D16</f>
        <v>0</v>
      </c>
      <c r="L63" s="58">
        <f>Am!D17</f>
        <v>0</v>
      </c>
      <c r="M63" s="58">
        <f>Am!D18</f>
        <v>0</v>
      </c>
      <c r="N63" s="58">
        <f>Am!D19</f>
        <v>0</v>
      </c>
      <c r="O63" s="29">
        <f t="shared" ref="O63:O70" si="5">SUM(C63:N63)</f>
        <v>0</v>
      </c>
    </row>
    <row r="64" spans="1:15" ht="17" customHeight="1" x14ac:dyDescent="0.25">
      <c r="A64" s="31" t="s">
        <v>127</v>
      </c>
      <c r="B64" s="34"/>
      <c r="C64" s="58">
        <f>Am!J8</f>
        <v>0</v>
      </c>
      <c r="D64" s="58">
        <f>Am!J9</f>
        <v>0</v>
      </c>
      <c r="E64" s="58">
        <f>Am!J10</f>
        <v>0</v>
      </c>
      <c r="F64" s="58">
        <f>Am!J11</f>
        <v>0</v>
      </c>
      <c r="G64" s="58">
        <f>Am!J12</f>
        <v>0</v>
      </c>
      <c r="H64" s="58">
        <f>Am!J13</f>
        <v>0</v>
      </c>
      <c r="I64" s="58">
        <f>Am!J14</f>
        <v>0</v>
      </c>
      <c r="J64" s="58">
        <f>Am!J15</f>
        <v>0</v>
      </c>
      <c r="K64" s="58">
        <f>Am!J16</f>
        <v>0</v>
      </c>
      <c r="L64" s="58">
        <f>Am!J17</f>
        <v>0</v>
      </c>
      <c r="M64" s="58">
        <f>Am!J18</f>
        <v>0</v>
      </c>
      <c r="N64" s="58">
        <f>Am!J19</f>
        <v>0</v>
      </c>
      <c r="O64" s="29">
        <f t="shared" si="5"/>
        <v>0</v>
      </c>
    </row>
    <row r="65" spans="1:15" ht="17" customHeight="1" x14ac:dyDescent="0.25">
      <c r="A65" s="31" t="s">
        <v>128</v>
      </c>
      <c r="B65" s="34"/>
      <c r="C65" s="58">
        <f>Am!P8</f>
        <v>0</v>
      </c>
      <c r="D65" s="58">
        <f>Am!P9</f>
        <v>0</v>
      </c>
      <c r="E65" s="58">
        <f>Am!P10</f>
        <v>0</v>
      </c>
      <c r="F65" s="58">
        <f>Am!P11</f>
        <v>0</v>
      </c>
      <c r="G65" s="58">
        <f>Am!P12</f>
        <v>0</v>
      </c>
      <c r="H65" s="58">
        <f>Am!P13</f>
        <v>0</v>
      </c>
      <c r="I65" s="58">
        <f>Am!P14</f>
        <v>0</v>
      </c>
      <c r="J65" s="58">
        <f>Am!P15</f>
        <v>0</v>
      </c>
      <c r="K65" s="58">
        <f>Am!P16</f>
        <v>0</v>
      </c>
      <c r="L65" s="58">
        <f>Am!P17</f>
        <v>0</v>
      </c>
      <c r="M65" s="58">
        <f>Am!P18</f>
        <v>0</v>
      </c>
      <c r="N65" s="58">
        <f>Am!P19</f>
        <v>0</v>
      </c>
      <c r="O65" s="29">
        <f t="shared" si="5"/>
        <v>0</v>
      </c>
    </row>
    <row r="66" spans="1:15" ht="17" customHeight="1" x14ac:dyDescent="0.25">
      <c r="A66" s="31" t="s">
        <v>129</v>
      </c>
      <c r="B66" s="34"/>
      <c r="C66" s="58">
        <f>Am!V8</f>
        <v>0</v>
      </c>
      <c r="D66" s="58">
        <f>Am!V9</f>
        <v>0</v>
      </c>
      <c r="E66" s="58">
        <f>Am!V10</f>
        <v>0</v>
      </c>
      <c r="F66" s="58">
        <f>Am!V11</f>
        <v>0</v>
      </c>
      <c r="G66" s="58">
        <f>Am!V12</f>
        <v>0</v>
      </c>
      <c r="H66" s="58">
        <f>Am!V13</f>
        <v>0</v>
      </c>
      <c r="I66" s="58">
        <f>Am!V14</f>
        <v>0</v>
      </c>
      <c r="J66" s="58">
        <f>Am!V15</f>
        <v>0</v>
      </c>
      <c r="K66" s="58">
        <f>Am!V16</f>
        <v>0</v>
      </c>
      <c r="L66" s="58">
        <f>Am!V17</f>
        <v>0</v>
      </c>
      <c r="M66" s="58">
        <f>Am!V18</f>
        <v>0</v>
      </c>
      <c r="N66" s="58">
        <f>Am!V19</f>
        <v>0</v>
      </c>
      <c r="O66" s="29">
        <f t="shared" si="5"/>
        <v>0</v>
      </c>
    </row>
    <row r="67" spans="1:15" ht="17" customHeight="1" x14ac:dyDescent="0.25">
      <c r="A67" s="31" t="s">
        <v>130</v>
      </c>
      <c r="B67" s="34"/>
      <c r="C67" s="58">
        <f>Am!AB8</f>
        <v>0</v>
      </c>
      <c r="D67" s="58">
        <f>Am!AB9</f>
        <v>0</v>
      </c>
      <c r="E67" s="58">
        <f>Am!AB10</f>
        <v>0</v>
      </c>
      <c r="F67" s="58">
        <f>Am!AB11</f>
        <v>0</v>
      </c>
      <c r="G67" s="58">
        <f>Am!AB12</f>
        <v>0</v>
      </c>
      <c r="H67" s="58">
        <f>Am!AB13</f>
        <v>0</v>
      </c>
      <c r="I67" s="58">
        <f>Am!AB14</f>
        <v>0</v>
      </c>
      <c r="J67" s="58">
        <f>Am!AB15</f>
        <v>0</v>
      </c>
      <c r="K67" s="58">
        <f>Am!AB16</f>
        <v>0</v>
      </c>
      <c r="L67" s="58">
        <f>Am!AB17</f>
        <v>0</v>
      </c>
      <c r="M67" s="58">
        <f>Am!AB18</f>
        <v>0</v>
      </c>
      <c r="N67" s="58">
        <f>Am!AB19</f>
        <v>0</v>
      </c>
      <c r="O67" s="29">
        <f t="shared" si="5"/>
        <v>0</v>
      </c>
    </row>
    <row r="68" spans="1:15" ht="17" customHeight="1" x14ac:dyDescent="0.25">
      <c r="A68" s="31" t="s">
        <v>131</v>
      </c>
      <c r="B68" s="34"/>
      <c r="C68" s="58">
        <f>Am!AH8</f>
        <v>0</v>
      </c>
      <c r="D68" s="58">
        <f>Am!AH9</f>
        <v>0</v>
      </c>
      <c r="E68" s="58">
        <f>Am!AH10</f>
        <v>0</v>
      </c>
      <c r="F68" s="58">
        <f>Am!AH11</f>
        <v>0</v>
      </c>
      <c r="G68" s="58">
        <f>Am!AH12</f>
        <v>0</v>
      </c>
      <c r="H68" s="58">
        <f>Am!AH13</f>
        <v>0</v>
      </c>
      <c r="I68" s="58">
        <f>Am!AH14</f>
        <v>0</v>
      </c>
      <c r="J68" s="58">
        <f>Am!AH15</f>
        <v>0</v>
      </c>
      <c r="K68" s="58">
        <f>Am!AH16</f>
        <v>0</v>
      </c>
      <c r="L68" s="58">
        <f>Am!AH17</f>
        <v>0</v>
      </c>
      <c r="M68" s="58">
        <f>Am!AH18</f>
        <v>0</v>
      </c>
      <c r="N68" s="58">
        <f>Am!AH19</f>
        <v>0</v>
      </c>
      <c r="O68" s="29">
        <f t="shared" si="5"/>
        <v>0</v>
      </c>
    </row>
    <row r="69" spans="1:15" ht="17" customHeight="1" x14ac:dyDescent="0.25">
      <c r="A69" s="31" t="s">
        <v>132</v>
      </c>
      <c r="B69" s="34"/>
      <c r="C69" s="36">
        <v>0</v>
      </c>
      <c r="D69" s="36">
        <v>0</v>
      </c>
      <c r="E69" s="36">
        <v>0</v>
      </c>
      <c r="F69" s="36">
        <v>0</v>
      </c>
      <c r="G69" s="36">
        <v>0</v>
      </c>
      <c r="H69" s="36">
        <v>0</v>
      </c>
      <c r="I69" s="36">
        <v>0</v>
      </c>
      <c r="J69" s="36">
        <v>0</v>
      </c>
      <c r="K69" s="36">
        <v>0</v>
      </c>
      <c r="L69" s="36">
        <v>0</v>
      </c>
      <c r="M69" s="36">
        <v>0</v>
      </c>
      <c r="N69" s="36">
        <v>0</v>
      </c>
      <c r="O69" s="29">
        <f t="shared" si="5"/>
        <v>0</v>
      </c>
    </row>
    <row r="70" spans="1:15" ht="17" customHeight="1" x14ac:dyDescent="0.25">
      <c r="A70" s="31" t="s">
        <v>133</v>
      </c>
      <c r="B70" s="34"/>
      <c r="C70" s="36">
        <v>0</v>
      </c>
      <c r="D70" s="36">
        <v>0</v>
      </c>
      <c r="E70" s="36">
        <v>0</v>
      </c>
      <c r="F70" s="36">
        <v>0</v>
      </c>
      <c r="G70" s="36">
        <v>0</v>
      </c>
      <c r="H70" s="36">
        <v>0</v>
      </c>
      <c r="I70" s="36">
        <v>0</v>
      </c>
      <c r="J70" s="36">
        <v>0</v>
      </c>
      <c r="K70" s="36">
        <v>0</v>
      </c>
      <c r="L70" s="36">
        <v>0</v>
      </c>
      <c r="M70" s="36">
        <v>0</v>
      </c>
      <c r="N70" s="36">
        <v>0</v>
      </c>
      <c r="O70" s="29">
        <f t="shared" si="5"/>
        <v>0</v>
      </c>
    </row>
    <row r="71" spans="1:15" ht="17" customHeight="1" x14ac:dyDescent="0.25">
      <c r="A71" s="51" t="s">
        <v>134</v>
      </c>
      <c r="B71" s="34"/>
      <c r="C71" s="34">
        <f t="shared" ref="C71:O71" si="6">SUM(C61:C70)</f>
        <v>0</v>
      </c>
      <c r="D71" s="34">
        <f t="shared" si="6"/>
        <v>0</v>
      </c>
      <c r="E71" s="34">
        <f t="shared" si="6"/>
        <v>0</v>
      </c>
      <c r="F71" s="34">
        <f t="shared" si="6"/>
        <v>0</v>
      </c>
      <c r="G71" s="34">
        <f t="shared" si="6"/>
        <v>0</v>
      </c>
      <c r="H71" s="34">
        <f t="shared" si="6"/>
        <v>0</v>
      </c>
      <c r="I71" s="34">
        <f t="shared" si="6"/>
        <v>0</v>
      </c>
      <c r="J71" s="34">
        <f t="shared" si="6"/>
        <v>0</v>
      </c>
      <c r="K71" s="34">
        <f t="shared" si="6"/>
        <v>0</v>
      </c>
      <c r="L71" s="34">
        <f t="shared" si="6"/>
        <v>0</v>
      </c>
      <c r="M71" s="34">
        <f t="shared" si="6"/>
        <v>0</v>
      </c>
      <c r="N71" s="34">
        <f t="shared" si="6"/>
        <v>0</v>
      </c>
      <c r="O71" s="34">
        <f t="shared" si="6"/>
        <v>0</v>
      </c>
    </row>
    <row r="72" spans="1:15" ht="17" customHeight="1" x14ac:dyDescent="0.25">
      <c r="A72" s="51"/>
      <c r="B72" s="34"/>
      <c r="C72" s="34"/>
      <c r="D72" s="34"/>
      <c r="E72" s="34"/>
      <c r="F72" s="34"/>
      <c r="G72" s="34"/>
      <c r="H72" s="34"/>
      <c r="I72" s="34"/>
      <c r="J72" s="34"/>
      <c r="K72" s="34"/>
      <c r="L72" s="34"/>
      <c r="M72" s="34"/>
      <c r="N72" s="34"/>
      <c r="O72" s="34"/>
    </row>
    <row r="73" spans="1:15" ht="17" customHeight="1" x14ac:dyDescent="0.25">
      <c r="A73" s="51" t="s">
        <v>135</v>
      </c>
      <c r="B73" s="34"/>
      <c r="C73" s="59">
        <f>C19-C71</f>
        <v>0</v>
      </c>
      <c r="D73" s="59">
        <f t="shared" ref="D73:N73" si="7">D19-D71</f>
        <v>0</v>
      </c>
      <c r="E73" s="59">
        <f t="shared" si="7"/>
        <v>0</v>
      </c>
      <c r="F73" s="59">
        <f t="shared" si="7"/>
        <v>0</v>
      </c>
      <c r="G73" s="59">
        <f t="shared" si="7"/>
        <v>0</v>
      </c>
      <c r="H73" s="59">
        <f t="shared" si="7"/>
        <v>0</v>
      </c>
      <c r="I73" s="59">
        <f t="shared" si="7"/>
        <v>0</v>
      </c>
      <c r="J73" s="59">
        <f t="shared" si="7"/>
        <v>0</v>
      </c>
      <c r="K73" s="59">
        <f t="shared" si="7"/>
        <v>0</v>
      </c>
      <c r="L73" s="59">
        <f t="shared" si="7"/>
        <v>0</v>
      </c>
      <c r="M73" s="59">
        <f t="shared" si="7"/>
        <v>0</v>
      </c>
      <c r="N73" s="59">
        <f t="shared" si="7"/>
        <v>0</v>
      </c>
      <c r="O73" s="59">
        <f>SUM(C73:N73)</f>
        <v>0</v>
      </c>
    </row>
    <row r="74" spans="1:15" ht="17" customHeight="1" x14ac:dyDescent="0.25">
      <c r="A74" s="51" t="s">
        <v>136</v>
      </c>
      <c r="B74" s="34"/>
      <c r="C74" s="59">
        <v>0</v>
      </c>
      <c r="D74" s="59">
        <f>C75</f>
        <v>0</v>
      </c>
      <c r="E74" s="59">
        <f t="shared" ref="E74:N74" si="8">D75</f>
        <v>0</v>
      </c>
      <c r="F74" s="59">
        <f t="shared" si="8"/>
        <v>0</v>
      </c>
      <c r="G74" s="59">
        <f t="shared" si="8"/>
        <v>0</v>
      </c>
      <c r="H74" s="59">
        <f t="shared" si="8"/>
        <v>0</v>
      </c>
      <c r="I74" s="59">
        <f t="shared" si="8"/>
        <v>0</v>
      </c>
      <c r="J74" s="59">
        <f t="shared" si="8"/>
        <v>0</v>
      </c>
      <c r="K74" s="59">
        <f t="shared" si="8"/>
        <v>0</v>
      </c>
      <c r="L74" s="59">
        <f t="shared" si="8"/>
        <v>0</v>
      </c>
      <c r="M74" s="59">
        <f t="shared" si="8"/>
        <v>0</v>
      </c>
      <c r="N74" s="59">
        <f t="shared" si="8"/>
        <v>0</v>
      </c>
      <c r="O74" s="59"/>
    </row>
    <row r="75" spans="1:15" ht="17" customHeight="1" x14ac:dyDescent="0.25">
      <c r="A75" s="51" t="s">
        <v>137</v>
      </c>
      <c r="B75" s="34"/>
      <c r="C75" s="59">
        <f>C73+C74</f>
        <v>0</v>
      </c>
      <c r="D75" s="59">
        <f t="shared" ref="D75:N75" si="9">D73+D74</f>
        <v>0</v>
      </c>
      <c r="E75" s="59">
        <f t="shared" si="9"/>
        <v>0</v>
      </c>
      <c r="F75" s="59">
        <f t="shared" si="9"/>
        <v>0</v>
      </c>
      <c r="G75" s="59">
        <f t="shared" si="9"/>
        <v>0</v>
      </c>
      <c r="H75" s="59">
        <f t="shared" si="9"/>
        <v>0</v>
      </c>
      <c r="I75" s="59">
        <f t="shared" si="9"/>
        <v>0</v>
      </c>
      <c r="J75" s="59">
        <f t="shared" si="9"/>
        <v>0</v>
      </c>
      <c r="K75" s="59">
        <f t="shared" si="9"/>
        <v>0</v>
      </c>
      <c r="L75" s="59">
        <f t="shared" si="9"/>
        <v>0</v>
      </c>
      <c r="M75" s="59">
        <f t="shared" si="9"/>
        <v>0</v>
      </c>
      <c r="N75" s="59">
        <f t="shared" si="9"/>
        <v>0</v>
      </c>
      <c r="O75" s="59"/>
    </row>
    <row r="77" spans="1:15" ht="26" x14ac:dyDescent="0.2">
      <c r="A77" s="49"/>
      <c r="N77" s="60"/>
    </row>
  </sheetData>
  <sheetProtection password="F0BC" sheet="1" objects="1" scenarios="1" selectLockedCells="1"/>
  <mergeCells count="3">
    <mergeCell ref="A1:O3"/>
    <mergeCell ref="A4:O4"/>
    <mergeCell ref="A6:O7"/>
  </mergeCells>
  <pageMargins left="0.75" right="0.75" top="1" bottom="1" header="0.5" footer="0.5"/>
  <pageSetup scale="71"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AI79"/>
  <sheetViews>
    <sheetView showGridLines="0" workbookViewId="0">
      <pane ySplit="6" topLeftCell="A7" activePane="bottomLeft" state="frozen"/>
      <selection activeCell="M42" sqref="M42"/>
      <selection pane="bottomLeft" activeCell="N17" sqref="N17"/>
    </sheetView>
  </sheetViews>
  <sheetFormatPr baseColWidth="10" defaultColWidth="9.1640625" defaultRowHeight="10" x14ac:dyDescent="0.15"/>
  <cols>
    <col min="1" max="1" width="5.33203125" style="113" customWidth="1"/>
    <col min="2" max="2" width="8.5" style="114" customWidth="1"/>
    <col min="3" max="4" width="7.5" style="114" customWidth="1"/>
    <col min="5" max="5" width="8.5" style="114" customWidth="1"/>
    <col min="6" max="6" width="3.83203125" style="114" customWidth="1"/>
    <col min="7" max="7" width="5.33203125" style="113" customWidth="1"/>
    <col min="8" max="8" width="8.5" style="114" customWidth="1"/>
    <col min="9" max="10" width="7.5" style="114" customWidth="1"/>
    <col min="11" max="11" width="8.5" style="114" customWidth="1"/>
    <col min="12" max="12" width="3.1640625" style="84" customWidth="1"/>
    <col min="13" max="13" width="5.33203125" style="99" customWidth="1"/>
    <col min="14" max="14" width="8.5" style="84" customWidth="1"/>
    <col min="15" max="16" width="7.5" style="84" customWidth="1"/>
    <col min="17" max="17" width="8.5" style="84" customWidth="1"/>
    <col min="18" max="18" width="3.1640625" style="84" customWidth="1"/>
    <col min="19" max="19" width="5.33203125" style="99" customWidth="1"/>
    <col min="20" max="20" width="8.5" style="84" customWidth="1"/>
    <col min="21" max="22" width="7.5" style="84" customWidth="1"/>
    <col min="23" max="23" width="8.5" style="84" customWidth="1"/>
    <col min="24" max="24" width="3.1640625" style="84" customWidth="1"/>
    <col min="25" max="25" width="5.33203125" style="99" customWidth="1"/>
    <col min="26" max="26" width="8.5" style="84" customWidth="1"/>
    <col min="27" max="28" width="7.5" style="84" customWidth="1"/>
    <col min="29" max="29" width="8.5" style="84" customWidth="1"/>
    <col min="30" max="30" width="3.1640625" style="84" customWidth="1"/>
    <col min="31" max="31" width="5.33203125" style="99" customWidth="1"/>
    <col min="32" max="32" width="8.5" style="84" customWidth="1"/>
    <col min="33" max="34" width="7.5" style="84" customWidth="1"/>
    <col min="35" max="35" width="8.5" style="84" customWidth="1"/>
    <col min="36" max="36" width="3.1640625" style="84" customWidth="1"/>
    <col min="37" max="37" width="9.1640625" style="84" customWidth="1"/>
    <col min="38" max="16384" width="9.1640625" style="84"/>
  </cols>
  <sheetData>
    <row r="1" spans="1:35" ht="26" x14ac:dyDescent="0.15">
      <c r="A1" s="45" t="s">
        <v>155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s="43" customFormat="1" ht="15" customHeight="1" x14ac:dyDescent="0.55000000000000004">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s="85" customFormat="1" ht="26" x14ac:dyDescent="0.15">
      <c r="A3" s="45" t="s">
        <v>156</v>
      </c>
      <c r="B3" s="45"/>
      <c r="C3" s="45"/>
      <c r="D3" s="45"/>
      <c r="E3" s="45"/>
      <c r="G3" s="45" t="s">
        <v>157</v>
      </c>
      <c r="H3" s="45"/>
      <c r="I3" s="45"/>
      <c r="J3" s="45"/>
      <c r="K3" s="45"/>
      <c r="M3" s="45" t="s">
        <v>158</v>
      </c>
      <c r="N3" s="45"/>
      <c r="O3" s="45"/>
      <c r="P3" s="45"/>
      <c r="Q3" s="45"/>
      <c r="S3" s="45" t="s">
        <v>159</v>
      </c>
      <c r="T3" s="45"/>
      <c r="U3" s="45"/>
      <c r="V3" s="45"/>
      <c r="W3" s="45"/>
      <c r="Y3" s="45" t="s">
        <v>160</v>
      </c>
      <c r="Z3" s="45"/>
      <c r="AA3" s="45"/>
      <c r="AB3" s="45"/>
      <c r="AC3" s="45"/>
      <c r="AE3" s="45" t="s">
        <v>161</v>
      </c>
      <c r="AF3" s="45"/>
      <c r="AG3" s="45"/>
      <c r="AH3" s="45"/>
      <c r="AI3" s="45"/>
    </row>
    <row r="4" spans="1:35" s="85" customFormat="1" x14ac:dyDescent="0.15">
      <c r="A4" s="86"/>
      <c r="B4" s="86"/>
      <c r="C4" s="86"/>
      <c r="D4" s="86"/>
      <c r="E4" s="86"/>
      <c r="G4" s="87"/>
      <c r="H4" s="87"/>
      <c r="I4" s="87"/>
      <c r="J4" s="87"/>
      <c r="K4" s="87"/>
      <c r="M4" s="87"/>
      <c r="N4" s="87"/>
      <c r="O4" s="87"/>
      <c r="P4" s="87"/>
      <c r="Q4" s="87"/>
      <c r="S4" s="87"/>
      <c r="T4" s="87"/>
      <c r="U4" s="87"/>
      <c r="V4" s="87"/>
      <c r="W4" s="87"/>
      <c r="Y4" s="87"/>
      <c r="Z4" s="87"/>
      <c r="AA4" s="87"/>
      <c r="AB4" s="87"/>
      <c r="AC4" s="87"/>
      <c r="AE4" s="87"/>
      <c r="AF4" s="87"/>
      <c r="AG4" s="87"/>
      <c r="AH4" s="87"/>
      <c r="AI4" s="87"/>
    </row>
    <row r="5" spans="1:35" ht="10" customHeight="1" x14ac:dyDescent="0.15">
      <c r="A5" s="88" t="s">
        <v>162</v>
      </c>
      <c r="B5" s="89" t="s">
        <v>163</v>
      </c>
      <c r="C5" s="90" t="s">
        <v>101</v>
      </c>
      <c r="D5" s="91" t="s">
        <v>164</v>
      </c>
      <c r="E5" s="92" t="s">
        <v>165</v>
      </c>
      <c r="F5" s="84"/>
      <c r="G5" s="88" t="s">
        <v>162</v>
      </c>
      <c r="H5" s="89" t="s">
        <v>163</v>
      </c>
      <c r="I5" s="90" t="s">
        <v>101</v>
      </c>
      <c r="J5" s="91" t="s">
        <v>164</v>
      </c>
      <c r="K5" s="92" t="s">
        <v>165</v>
      </c>
      <c r="M5" s="88" t="s">
        <v>162</v>
      </c>
      <c r="N5" s="89" t="s">
        <v>163</v>
      </c>
      <c r="O5" s="90" t="s">
        <v>101</v>
      </c>
      <c r="P5" s="91" t="s">
        <v>164</v>
      </c>
      <c r="Q5" s="92" t="s">
        <v>165</v>
      </c>
      <c r="S5" s="88" t="s">
        <v>162</v>
      </c>
      <c r="T5" s="89" t="s">
        <v>163</v>
      </c>
      <c r="U5" s="90" t="s">
        <v>101</v>
      </c>
      <c r="V5" s="91" t="s">
        <v>164</v>
      </c>
      <c r="W5" s="92" t="s">
        <v>165</v>
      </c>
      <c r="X5" s="93"/>
      <c r="Y5" s="88" t="s">
        <v>162</v>
      </c>
      <c r="Z5" s="89" t="s">
        <v>163</v>
      </c>
      <c r="AA5" s="90" t="s">
        <v>101</v>
      </c>
      <c r="AB5" s="91" t="s">
        <v>164</v>
      </c>
      <c r="AC5" s="92" t="s">
        <v>165</v>
      </c>
      <c r="AD5" s="93"/>
      <c r="AE5" s="88" t="s">
        <v>162</v>
      </c>
      <c r="AF5" s="89" t="s">
        <v>163</v>
      </c>
      <c r="AG5" s="90" t="s">
        <v>101</v>
      </c>
      <c r="AH5" s="91" t="s">
        <v>164</v>
      </c>
      <c r="AI5" s="92" t="s">
        <v>165</v>
      </c>
    </row>
    <row r="6" spans="1:35" s="99" customFormat="1" x14ac:dyDescent="0.15">
      <c r="A6" s="94"/>
      <c r="B6" s="95" t="s">
        <v>166</v>
      </c>
      <c r="C6" s="96"/>
      <c r="D6" s="97"/>
      <c r="E6" s="98" t="s">
        <v>166</v>
      </c>
      <c r="G6" s="94"/>
      <c r="H6" s="95" t="s">
        <v>166</v>
      </c>
      <c r="I6" s="96"/>
      <c r="J6" s="97"/>
      <c r="K6" s="98" t="s">
        <v>166</v>
      </c>
      <c r="M6" s="94"/>
      <c r="N6" s="95" t="s">
        <v>166</v>
      </c>
      <c r="O6" s="96"/>
      <c r="P6" s="97"/>
      <c r="Q6" s="98" t="s">
        <v>166</v>
      </c>
      <c r="S6" s="94"/>
      <c r="T6" s="95" t="s">
        <v>166</v>
      </c>
      <c r="U6" s="96"/>
      <c r="V6" s="97"/>
      <c r="W6" s="98" t="s">
        <v>166</v>
      </c>
      <c r="X6" s="93"/>
      <c r="Y6" s="94"/>
      <c r="Z6" s="95" t="s">
        <v>166</v>
      </c>
      <c r="AA6" s="96"/>
      <c r="AB6" s="97"/>
      <c r="AC6" s="98" t="s">
        <v>166</v>
      </c>
      <c r="AD6" s="93"/>
      <c r="AE6" s="94"/>
      <c r="AF6" s="95" t="s">
        <v>166</v>
      </c>
      <c r="AG6" s="96"/>
      <c r="AH6" s="97"/>
      <c r="AI6" s="98" t="s">
        <v>166</v>
      </c>
    </row>
    <row r="7" spans="1:35" ht="9" customHeight="1" x14ac:dyDescent="0.15">
      <c r="A7" s="100">
        <v>0</v>
      </c>
      <c r="B7" s="101"/>
      <c r="C7" s="101"/>
      <c r="D7" s="102"/>
      <c r="E7" s="102">
        <f>IF(Loans!C8-1=0,Loans!C11,0)</f>
        <v>0</v>
      </c>
      <c r="F7" s="84"/>
      <c r="G7" s="100">
        <v>0</v>
      </c>
      <c r="H7" s="101"/>
      <c r="I7" s="101"/>
      <c r="J7" s="102"/>
      <c r="K7" s="102">
        <f>IF(Loans!H8-1=0,Loans!H11,0)</f>
        <v>0</v>
      </c>
      <c r="M7" s="100">
        <v>0</v>
      </c>
      <c r="N7" s="101"/>
      <c r="O7" s="101"/>
      <c r="P7" s="102"/>
      <c r="Q7" s="102">
        <f>IF(Loans!C23-1=0,Loans!C26,0)</f>
        <v>0</v>
      </c>
      <c r="S7" s="100">
        <v>0</v>
      </c>
      <c r="T7" s="101"/>
      <c r="U7" s="101"/>
      <c r="V7" s="102"/>
      <c r="W7" s="102">
        <f>IF(Loans!H23-1=0,Loans!H26,0)</f>
        <v>0</v>
      </c>
      <c r="X7" s="103"/>
      <c r="Y7" s="100">
        <v>0</v>
      </c>
      <c r="Z7" s="101"/>
      <c r="AA7" s="101"/>
      <c r="AB7" s="102"/>
      <c r="AC7" s="102">
        <f>IF(Loans!C38-1=0,Loans!C41,0)</f>
        <v>0</v>
      </c>
      <c r="AD7" s="103"/>
      <c r="AE7" s="100">
        <v>0</v>
      </c>
      <c r="AF7" s="101"/>
      <c r="AG7" s="101"/>
      <c r="AH7" s="102"/>
      <c r="AI7" s="102">
        <f>IF(Loans!H38-1=0,Loans!H41,0)</f>
        <v>0</v>
      </c>
    </row>
    <row r="8" spans="1:35" ht="9" customHeight="1" x14ac:dyDescent="0.15">
      <c r="A8" s="104">
        <v>1</v>
      </c>
      <c r="B8" s="105">
        <f>IF(Loans!C$8=A8,Loans!C$11,IF(Am!E7&gt;0,Am!E7,0))</f>
        <v>0</v>
      </c>
      <c r="C8" s="105">
        <f>B8*(Loans!C$13/12)</f>
        <v>0</v>
      </c>
      <c r="D8" s="106">
        <f>IF(B8&gt;0,IF(B8&lt;Loans!C$15,B8,IF(SUM(Loans!C$8+Loans!C$9)&gt;A8,0,SUM(Loans!C$15-C8))),0)</f>
        <v>0</v>
      </c>
      <c r="E8" s="106">
        <f>B8-D8</f>
        <v>0</v>
      </c>
      <c r="F8" s="84"/>
      <c r="G8" s="104">
        <f>G7+1</f>
        <v>1</v>
      </c>
      <c r="H8" s="105">
        <f>IF(Loans!H$8=G8,Loans!H$11,IF(Am!K7&gt;0,Am!K7,0))</f>
        <v>0</v>
      </c>
      <c r="I8" s="105">
        <f>H8*(Loans!H$13/12)</f>
        <v>0</v>
      </c>
      <c r="J8" s="106">
        <f>IF(H8&gt;0,IF(H8&lt;Loans!H$15,H8,IF(SUM(Loans!H$8+Loans!H$9)&gt;G8,0,SUM(Loans!H$15-I8))),0)</f>
        <v>0</v>
      </c>
      <c r="K8" s="106">
        <f>H8-J8</f>
        <v>0</v>
      </c>
      <c r="M8" s="104">
        <f t="shared" ref="M8:M71" si="0">M7+1</f>
        <v>1</v>
      </c>
      <c r="N8" s="105">
        <f>IF(Loans!C$23=M8,Loans!C$26,IF(Am!Q7&gt;0,Am!Q7,0))</f>
        <v>0</v>
      </c>
      <c r="O8" s="105">
        <f>N8*(Loans!C$28/12)</f>
        <v>0</v>
      </c>
      <c r="P8" s="106">
        <f>IF(N8&gt;0,IF(N8&lt;Loans!C$30,N8,IF(SUM(Loans!C$23+Loans!C$24)&gt;M8,0,SUM(Loans!C$30-O8))),0)</f>
        <v>0</v>
      </c>
      <c r="Q8" s="106">
        <f>N8-P8</f>
        <v>0</v>
      </c>
      <c r="S8" s="104">
        <f t="shared" ref="S8:S71" si="1">S7+1</f>
        <v>1</v>
      </c>
      <c r="T8" s="105">
        <f>IF(Loans!H$23=S8,Loans!H$26,IF(Am!W7&gt;0,Am!W7,0))</f>
        <v>0</v>
      </c>
      <c r="U8" s="105">
        <f>T8*(Loans!H$28/12)</f>
        <v>0</v>
      </c>
      <c r="V8" s="106">
        <f>IF(T8&gt;0,IF(T8&lt;Loans!H$30,T8,IF(SUM(Loans!H$23+Loans!H$24)&gt;S8,0,SUM(Loans!H$30-U8))),0)</f>
        <v>0</v>
      </c>
      <c r="W8" s="106">
        <f>T8-V8</f>
        <v>0</v>
      </c>
      <c r="X8" s="103"/>
      <c r="Y8" s="104">
        <f t="shared" ref="Y8:Y71" si="2">Y7+1</f>
        <v>1</v>
      </c>
      <c r="Z8" s="105">
        <f>IF(Loans!C$38=Y8,Loans!C$41,IF(Am!AC7&gt;0,Am!AC7,0))</f>
        <v>0</v>
      </c>
      <c r="AA8" s="105">
        <f>Z8*(Loans!C$43/12)</f>
        <v>0</v>
      </c>
      <c r="AB8" s="106">
        <f>IF(Z8&gt;0,IF(Z8&lt;Loans!C$45,Z8,IF(SUM(Loans!C$38+Loans!C$39)&gt;Y8,0,SUM(Loans!C$45-AA8))),0)</f>
        <v>0</v>
      </c>
      <c r="AC8" s="106">
        <f>Z8-AB8</f>
        <v>0</v>
      </c>
      <c r="AD8" s="103"/>
      <c r="AE8" s="104">
        <f t="shared" ref="AE8:AE71" si="3">AE7+1</f>
        <v>1</v>
      </c>
      <c r="AF8" s="105">
        <f>IF(Loans!H$38=AE8,Loans!H$41,IF(Am!AI7&gt;0,Am!AI7,0))</f>
        <v>0</v>
      </c>
      <c r="AG8" s="105">
        <f>AF8*(Loans!H$43/12)</f>
        <v>0</v>
      </c>
      <c r="AH8" s="106">
        <f>IF(AF8&gt;0,IF(AF8&lt;Loans!H$45,AF8,IF(SUM(Loans!H$38+Loans!H$39)&gt;AE8,0,SUM(Loans!H$45-AG8))),0)</f>
        <v>0</v>
      </c>
      <c r="AI8" s="106">
        <f>AF8-AH8</f>
        <v>0</v>
      </c>
    </row>
    <row r="9" spans="1:35" ht="9" customHeight="1" x14ac:dyDescent="0.15">
      <c r="A9" s="104">
        <f>A8+1</f>
        <v>2</v>
      </c>
      <c r="B9" s="105">
        <f>IF(Loans!C$8=A9,Loans!C$11,IF(Am!E8&gt;0,Am!E8,0))</f>
        <v>0</v>
      </c>
      <c r="C9" s="105">
        <f>B9*(Loans!C$13/12)</f>
        <v>0</v>
      </c>
      <c r="D9" s="106">
        <f>IF(B9&gt;0,IF(B9&lt;Loans!C$15,B9,IF(SUM(Loans!C$8+Loans!C$9)&gt;A9,0,SUM(Loans!C$15-Am!C9))),0)</f>
        <v>0</v>
      </c>
      <c r="E9" s="106">
        <f>B9-D9</f>
        <v>0</v>
      </c>
      <c r="F9" s="84"/>
      <c r="G9" s="104">
        <f t="shared" ref="G9:G72" si="4">G8+1</f>
        <v>2</v>
      </c>
      <c r="H9" s="105">
        <f>IF(Loans!H$8=G9,Loans!H$11,IF(Am!K8&gt;0,Am!K8,0))</f>
        <v>0</v>
      </c>
      <c r="I9" s="105">
        <f>H9*(Loans!H$13/12)</f>
        <v>0</v>
      </c>
      <c r="J9" s="106">
        <f>IF(H9&gt;0,IF(H9&lt;Loans!H$15,H9,IF(SUM(Loans!H$8+Loans!H$9)&gt;G9,0,SUM(Loans!H$15-I9))),0)</f>
        <v>0</v>
      </c>
      <c r="K9" s="106">
        <f t="shared" ref="K9:K72" si="5">H9-J9</f>
        <v>0</v>
      </c>
      <c r="M9" s="104">
        <f t="shared" si="0"/>
        <v>2</v>
      </c>
      <c r="N9" s="105">
        <f>IF(Loans!C$23=M9,Loans!C$26,IF(Am!Q8&gt;0,Am!Q8,0))</f>
        <v>0</v>
      </c>
      <c r="O9" s="105">
        <f>N9*(Loans!C$28/12)</f>
        <v>0</v>
      </c>
      <c r="P9" s="106">
        <f>IF(N9&gt;0,IF(N9&lt;Loans!C$30,N9,IF(SUM(Loans!C$23+Loans!C$24)&gt;M9,0,SUM(Loans!C$30-O9))),0)</f>
        <v>0</v>
      </c>
      <c r="Q9" s="106">
        <f t="shared" ref="Q9:Q72" si="6">N9-P9</f>
        <v>0</v>
      </c>
      <c r="S9" s="104">
        <f t="shared" si="1"/>
        <v>2</v>
      </c>
      <c r="T9" s="105">
        <f>IF(Loans!H$23=S9,Loans!H$26,IF(Am!W8&gt;0,Am!W8,0))</f>
        <v>0</v>
      </c>
      <c r="U9" s="105">
        <f>T9*(Loans!H$28/12)</f>
        <v>0</v>
      </c>
      <c r="V9" s="106">
        <f>IF(T9&gt;0,IF(T9&lt;Loans!H$30,T9,IF(SUM(Loans!H$23+Loans!H$24)&gt;S9,0,SUM(Loans!H$30-U9))),0)</f>
        <v>0</v>
      </c>
      <c r="W9" s="106">
        <f t="shared" ref="W9:W72" si="7">T9-V9</f>
        <v>0</v>
      </c>
      <c r="X9" s="103"/>
      <c r="Y9" s="104">
        <f t="shared" si="2"/>
        <v>2</v>
      </c>
      <c r="Z9" s="105">
        <f>IF(Loans!C$38=Y9,Loans!C$41,IF(Am!AC8&gt;0,Am!AC8,0))</f>
        <v>0</v>
      </c>
      <c r="AA9" s="105">
        <f>Z9*(Loans!C$43/12)</f>
        <v>0</v>
      </c>
      <c r="AB9" s="106">
        <f>IF(Z9&gt;0,IF(Z9&lt;Loans!C$45,Z9,IF(SUM(Loans!C$38+Loans!C$39)&gt;Y9,0,SUM(Loans!C$45-AA9))),0)</f>
        <v>0</v>
      </c>
      <c r="AC9" s="106">
        <f t="shared" ref="AC9:AC72" si="8">Z9-AB9</f>
        <v>0</v>
      </c>
      <c r="AD9" s="103"/>
      <c r="AE9" s="104">
        <f t="shared" si="3"/>
        <v>2</v>
      </c>
      <c r="AF9" s="105">
        <f>IF(Loans!H$38=AE9,Loans!H$41,IF(Am!AI8&gt;0,Am!AI8,0))</f>
        <v>0</v>
      </c>
      <c r="AG9" s="105">
        <f>AF9*(Loans!H$43/12)</f>
        <v>0</v>
      </c>
      <c r="AH9" s="106">
        <f>IF(AF9&gt;0,IF(AF9&lt;Loans!H$45,AF9,IF(SUM(Loans!H$38+Loans!H$39)&gt;AE9,0,SUM(Loans!H$45-AG9))),0)</f>
        <v>0</v>
      </c>
      <c r="AI9" s="106">
        <f t="shared" ref="AI9:AI72" si="9">AF9-AH9</f>
        <v>0</v>
      </c>
    </row>
    <row r="10" spans="1:35" ht="9" customHeight="1" x14ac:dyDescent="0.15">
      <c r="A10" s="104">
        <f t="shared" ref="A10:A73" si="10">A9+1</f>
        <v>3</v>
      </c>
      <c r="B10" s="105">
        <f>IF(Loans!C$8=A10,Loans!C$11,IF(Am!E9&gt;0,Am!E9,0))</f>
        <v>0</v>
      </c>
      <c r="C10" s="105">
        <f>B10*(Loans!C$13/12)</f>
        <v>0</v>
      </c>
      <c r="D10" s="106">
        <f>IF(B10&gt;0,IF(B10&lt;Loans!C$15,B10,IF(SUM(Loans!C$8+Loans!C$9)&gt;A10,0,SUM(Loans!C$15-Am!C10))),0)</f>
        <v>0</v>
      </c>
      <c r="E10" s="106">
        <f t="shared" ref="E10:E73" si="11">B10-D10</f>
        <v>0</v>
      </c>
      <c r="F10" s="84"/>
      <c r="G10" s="104">
        <f t="shared" si="4"/>
        <v>3</v>
      </c>
      <c r="H10" s="105">
        <f>IF(Loans!H$8=G10,Loans!H$11,IF(Am!K9&gt;0,Am!K9,0))</f>
        <v>0</v>
      </c>
      <c r="I10" s="105">
        <f>H10*(Loans!H$13/12)</f>
        <v>0</v>
      </c>
      <c r="J10" s="106">
        <f>IF(H10&gt;0,IF(H10&lt;Loans!H$15,H10,IF(SUM(Loans!H$8+Loans!H$9)&gt;G10,0,SUM(Loans!H$15-I10))),0)</f>
        <v>0</v>
      </c>
      <c r="K10" s="106">
        <f t="shared" si="5"/>
        <v>0</v>
      </c>
      <c r="M10" s="104">
        <f t="shared" si="0"/>
        <v>3</v>
      </c>
      <c r="N10" s="105">
        <f>IF(Loans!C$23=M10,Loans!C$26,IF(Am!Q9&gt;0,Am!Q9,0))</f>
        <v>0</v>
      </c>
      <c r="O10" s="105">
        <f>N10*(Loans!C$28/12)</f>
        <v>0</v>
      </c>
      <c r="P10" s="106">
        <f>IF(N10&gt;0,IF(N10&lt;Loans!C$30,N10,IF(SUM(Loans!C$23+Loans!C$24)&gt;M10,0,SUM(Loans!C$30-O10))),0)</f>
        <v>0</v>
      </c>
      <c r="Q10" s="106">
        <f t="shared" si="6"/>
        <v>0</v>
      </c>
      <c r="S10" s="104">
        <f t="shared" si="1"/>
        <v>3</v>
      </c>
      <c r="T10" s="105">
        <f>IF(Loans!H$23=S10,Loans!H$26,IF(Am!W9&gt;0,Am!W9,0))</f>
        <v>0</v>
      </c>
      <c r="U10" s="105">
        <f>T10*(Loans!H$28/12)</f>
        <v>0</v>
      </c>
      <c r="V10" s="106">
        <f>IF(T10&gt;0,IF(T10&lt;Loans!H$30,T10,IF(SUM(Loans!H$23+Loans!H$24)&gt;S10,0,SUM(Loans!H$30-U10))),0)</f>
        <v>0</v>
      </c>
      <c r="W10" s="106">
        <f t="shared" si="7"/>
        <v>0</v>
      </c>
      <c r="X10" s="103"/>
      <c r="Y10" s="104">
        <f t="shared" si="2"/>
        <v>3</v>
      </c>
      <c r="Z10" s="105">
        <f>IF(Loans!C$38=Y10,Loans!C$41,IF(Am!AC9&gt;0,Am!AC9,0))</f>
        <v>0</v>
      </c>
      <c r="AA10" s="105">
        <f>Z10*(Loans!C$43/12)</f>
        <v>0</v>
      </c>
      <c r="AB10" s="106">
        <f>IF(Z10&gt;0,IF(Z10&lt;Loans!C$45,Z10,IF(SUM(Loans!C$38+Loans!C$39)&gt;Y10,0,SUM(Loans!C$45-AA10))),0)</f>
        <v>0</v>
      </c>
      <c r="AC10" s="106">
        <f t="shared" si="8"/>
        <v>0</v>
      </c>
      <c r="AD10" s="103"/>
      <c r="AE10" s="104">
        <f t="shared" si="3"/>
        <v>3</v>
      </c>
      <c r="AF10" s="105">
        <f>IF(Loans!H$38=AE10,Loans!H$41,IF(Am!AI9&gt;0,Am!AI9,0))</f>
        <v>0</v>
      </c>
      <c r="AG10" s="105">
        <f>AF10*(Loans!H$43/12)</f>
        <v>0</v>
      </c>
      <c r="AH10" s="106">
        <f>IF(AF10&gt;0,IF(AF10&lt;Loans!H$45,AF10,IF(SUM(Loans!H$38+Loans!H$39)&gt;AE10,0,SUM(Loans!H$45-AG10))),0)</f>
        <v>0</v>
      </c>
      <c r="AI10" s="106">
        <f t="shared" si="9"/>
        <v>0</v>
      </c>
    </row>
    <row r="11" spans="1:35" ht="9" customHeight="1" x14ac:dyDescent="0.15">
      <c r="A11" s="104">
        <f t="shared" si="10"/>
        <v>4</v>
      </c>
      <c r="B11" s="105">
        <f>IF(Loans!C$8=A11,Loans!C$11,IF(Am!E10&gt;0,Am!E10,0))</f>
        <v>0</v>
      </c>
      <c r="C11" s="105">
        <f>B11*(Loans!C$13/12)</f>
        <v>0</v>
      </c>
      <c r="D11" s="106">
        <f>IF(B11&gt;0,IF(B11&lt;Loans!C$15,B11,IF(SUM(Loans!C$8+Loans!C$9)&gt;A11,0,SUM(Loans!C$15-Am!C11))),0)</f>
        <v>0</v>
      </c>
      <c r="E11" s="106">
        <f t="shared" si="11"/>
        <v>0</v>
      </c>
      <c r="F11" s="84"/>
      <c r="G11" s="104">
        <f t="shared" si="4"/>
        <v>4</v>
      </c>
      <c r="H11" s="105">
        <f>IF(Loans!H$8=G11,Loans!H$11,IF(Am!K10&gt;0,Am!K10,0))</f>
        <v>0</v>
      </c>
      <c r="I11" s="105">
        <f>H11*(Loans!H$13/12)</f>
        <v>0</v>
      </c>
      <c r="J11" s="106">
        <f>IF(H11&gt;0,IF(H11&lt;Loans!H$15,H11,IF(SUM(Loans!H$8+Loans!H$9)&gt;G11,0,SUM(Loans!H$15-I11))),0)</f>
        <v>0</v>
      </c>
      <c r="K11" s="106">
        <f t="shared" si="5"/>
        <v>0</v>
      </c>
      <c r="M11" s="104">
        <f t="shared" si="0"/>
        <v>4</v>
      </c>
      <c r="N11" s="105">
        <f>IF(Loans!C$23=M11,Loans!C$26,IF(Am!Q10&gt;0,Am!Q10,0))</f>
        <v>0</v>
      </c>
      <c r="O11" s="105">
        <f>N11*(Loans!C$28/12)</f>
        <v>0</v>
      </c>
      <c r="P11" s="106">
        <f>IF(N11&gt;0,IF(N11&lt;Loans!C$30,N11,IF(SUM(Loans!C$23+Loans!C$24)&gt;M11,0,SUM(Loans!C$30-O11))),0)</f>
        <v>0</v>
      </c>
      <c r="Q11" s="106">
        <f t="shared" si="6"/>
        <v>0</v>
      </c>
      <c r="S11" s="104">
        <f t="shared" si="1"/>
        <v>4</v>
      </c>
      <c r="T11" s="105">
        <f>IF(Loans!H$23=S11,Loans!H$26,IF(Am!W10&gt;0,Am!W10,0))</f>
        <v>0</v>
      </c>
      <c r="U11" s="105">
        <f>T11*(Loans!H$28/12)</f>
        <v>0</v>
      </c>
      <c r="V11" s="106">
        <f>IF(T11&gt;0,IF(T11&lt;Loans!H$30,T11,IF(SUM(Loans!H$23+Loans!H$24)&gt;S11,0,SUM(Loans!H$30-U11))),0)</f>
        <v>0</v>
      </c>
      <c r="W11" s="106">
        <f t="shared" si="7"/>
        <v>0</v>
      </c>
      <c r="X11" s="103"/>
      <c r="Y11" s="104">
        <f t="shared" si="2"/>
        <v>4</v>
      </c>
      <c r="Z11" s="105">
        <f>IF(Loans!C$38=Y11,Loans!C$41,IF(Am!AC10&gt;0,Am!AC10,0))</f>
        <v>0</v>
      </c>
      <c r="AA11" s="105">
        <f>Z11*(Loans!C$43/12)</f>
        <v>0</v>
      </c>
      <c r="AB11" s="106">
        <f>IF(Z11&gt;0,IF(Z11&lt;Loans!C$45,Z11,IF(SUM(Loans!C$38+Loans!C$39)&gt;Y11,0,SUM(Loans!C$45-AA11))),0)</f>
        <v>0</v>
      </c>
      <c r="AC11" s="106">
        <f t="shared" si="8"/>
        <v>0</v>
      </c>
      <c r="AD11" s="103"/>
      <c r="AE11" s="104">
        <f t="shared" si="3"/>
        <v>4</v>
      </c>
      <c r="AF11" s="105">
        <f>IF(Loans!H$38=AE11,Loans!H$41,IF(Am!AI10&gt;0,Am!AI10,0))</f>
        <v>0</v>
      </c>
      <c r="AG11" s="105">
        <f>AF11*(Loans!H$43/12)</f>
        <v>0</v>
      </c>
      <c r="AH11" s="106">
        <f>IF(AF11&gt;0,IF(AF11&lt;Loans!H$45,AF11,IF(SUM(Loans!H$38+Loans!H$39)&gt;AE11,0,SUM(Loans!H$45-AG11))),0)</f>
        <v>0</v>
      </c>
      <c r="AI11" s="106">
        <f t="shared" si="9"/>
        <v>0</v>
      </c>
    </row>
    <row r="12" spans="1:35" ht="9" customHeight="1" x14ac:dyDescent="0.15">
      <c r="A12" s="104">
        <f t="shared" si="10"/>
        <v>5</v>
      </c>
      <c r="B12" s="105">
        <f>IF(Loans!C$8=A12,Loans!C$11,IF(Am!E11&gt;0,Am!E11,0))</f>
        <v>0</v>
      </c>
      <c r="C12" s="105">
        <f>B12*(Loans!C$13/12)</f>
        <v>0</v>
      </c>
      <c r="D12" s="106">
        <f>IF(B12&gt;0,IF(B12&lt;Loans!C$15,B12,IF(SUM(Loans!C$8+Loans!C$9)&gt;A12,0,SUM(Loans!C$15-Am!C12))),0)</f>
        <v>0</v>
      </c>
      <c r="E12" s="106">
        <f t="shared" si="11"/>
        <v>0</v>
      </c>
      <c r="F12" s="84"/>
      <c r="G12" s="104">
        <f t="shared" si="4"/>
        <v>5</v>
      </c>
      <c r="H12" s="105">
        <f>IF(Loans!H$8=G12,Loans!H$11,IF(Am!K11&gt;0,Am!K11,0))</f>
        <v>0</v>
      </c>
      <c r="I12" s="105">
        <f>H12*(Loans!H$13/12)</f>
        <v>0</v>
      </c>
      <c r="J12" s="106">
        <f>IF(H12&gt;0,IF(H12&lt;Loans!H$15,H12,IF(SUM(Loans!H$8+Loans!H$9)&gt;G12,0,SUM(Loans!H$15-I12))),0)</f>
        <v>0</v>
      </c>
      <c r="K12" s="106">
        <f t="shared" si="5"/>
        <v>0</v>
      </c>
      <c r="M12" s="104">
        <f t="shared" si="0"/>
        <v>5</v>
      </c>
      <c r="N12" s="105">
        <f>IF(Loans!C$23=M12,Loans!C$26,IF(Am!Q11&gt;0,Am!Q11,0))</f>
        <v>0</v>
      </c>
      <c r="O12" s="105">
        <f>N12*(Loans!C$28/12)</f>
        <v>0</v>
      </c>
      <c r="P12" s="106">
        <f>IF(N12&gt;0,IF(N12&lt;Loans!C$30,N12,IF(SUM(Loans!C$23+Loans!C$24)&gt;M12,0,SUM(Loans!C$30-O12))),0)</f>
        <v>0</v>
      </c>
      <c r="Q12" s="106">
        <f t="shared" si="6"/>
        <v>0</v>
      </c>
      <c r="S12" s="104">
        <f t="shared" si="1"/>
        <v>5</v>
      </c>
      <c r="T12" s="105">
        <f>IF(Loans!H$23=S12,Loans!H$26,IF(Am!W11&gt;0,Am!W11,0))</f>
        <v>0</v>
      </c>
      <c r="U12" s="105">
        <f>T12*(Loans!H$28/12)</f>
        <v>0</v>
      </c>
      <c r="V12" s="106">
        <f>IF(T12&gt;0,IF(T12&lt;Loans!H$30,T12,IF(SUM(Loans!H$23+Loans!H$24)&gt;S12,0,SUM(Loans!H$30-U12))),0)</f>
        <v>0</v>
      </c>
      <c r="W12" s="106">
        <f t="shared" si="7"/>
        <v>0</v>
      </c>
      <c r="X12" s="103"/>
      <c r="Y12" s="104">
        <f t="shared" si="2"/>
        <v>5</v>
      </c>
      <c r="Z12" s="105">
        <f>IF(Loans!C$38=Y12,Loans!C$41,IF(Am!AC11&gt;0,Am!AC11,0))</f>
        <v>0</v>
      </c>
      <c r="AA12" s="105">
        <f>Z12*(Loans!C$43/12)</f>
        <v>0</v>
      </c>
      <c r="AB12" s="106">
        <f>IF(Z12&gt;0,IF(Z12&lt;Loans!C$45,Z12,IF(SUM(Loans!C$38+Loans!C$39)&gt;Y12,0,SUM(Loans!C$45-AA12))),0)</f>
        <v>0</v>
      </c>
      <c r="AC12" s="106">
        <f t="shared" si="8"/>
        <v>0</v>
      </c>
      <c r="AD12" s="103"/>
      <c r="AE12" s="104">
        <f t="shared" si="3"/>
        <v>5</v>
      </c>
      <c r="AF12" s="105">
        <f>IF(Loans!H$38=AE12,Loans!H$41,IF(Am!AI11&gt;0,Am!AI11,0))</f>
        <v>0</v>
      </c>
      <c r="AG12" s="105">
        <f>AF12*(Loans!H$43/12)</f>
        <v>0</v>
      </c>
      <c r="AH12" s="106">
        <f>IF(AF12&gt;0,IF(AF12&lt;Loans!H$45,AF12,IF(SUM(Loans!H$38+Loans!H$39)&gt;AE12,0,SUM(Loans!H$45-AG12))),0)</f>
        <v>0</v>
      </c>
      <c r="AI12" s="106">
        <f t="shared" si="9"/>
        <v>0</v>
      </c>
    </row>
    <row r="13" spans="1:35" ht="9" customHeight="1" x14ac:dyDescent="0.15">
      <c r="A13" s="104">
        <f t="shared" si="10"/>
        <v>6</v>
      </c>
      <c r="B13" s="105">
        <f>IF(Loans!C$8=A13,Loans!C$11,IF(Am!E12&gt;0,Am!E12,0))</f>
        <v>0</v>
      </c>
      <c r="C13" s="105">
        <f>B13*(Loans!C$13/12)</f>
        <v>0</v>
      </c>
      <c r="D13" s="106">
        <f>IF(B13&gt;0,IF(B13&lt;Loans!C$15,B13,IF(SUM(Loans!C$8+Loans!C$9)&gt;A13,0,SUM(Loans!C$15-Am!C13))),0)</f>
        <v>0</v>
      </c>
      <c r="E13" s="106">
        <f t="shared" si="11"/>
        <v>0</v>
      </c>
      <c r="F13" s="84"/>
      <c r="G13" s="104">
        <f t="shared" si="4"/>
        <v>6</v>
      </c>
      <c r="H13" s="105">
        <f>IF(Loans!H$8=G13,Loans!H$11,IF(Am!K12&gt;0,Am!K12,0))</f>
        <v>0</v>
      </c>
      <c r="I13" s="105">
        <f>H13*(Loans!H$13/12)</f>
        <v>0</v>
      </c>
      <c r="J13" s="106">
        <f>IF(H13&gt;0,IF(H13&lt;Loans!H$15,H13,IF(SUM(Loans!H$8+Loans!H$9)&gt;G13,0,SUM(Loans!H$15-I13))),0)</f>
        <v>0</v>
      </c>
      <c r="K13" s="106">
        <f t="shared" si="5"/>
        <v>0</v>
      </c>
      <c r="M13" s="104">
        <f t="shared" si="0"/>
        <v>6</v>
      </c>
      <c r="N13" s="105">
        <f>IF(Loans!C$23=M13,Loans!C$26,IF(Am!Q12&gt;0,Am!Q12,0))</f>
        <v>0</v>
      </c>
      <c r="O13" s="105">
        <f>N13*(Loans!C$28/12)</f>
        <v>0</v>
      </c>
      <c r="P13" s="106">
        <f>IF(N13&gt;0,IF(N13&lt;Loans!C$30,N13,IF(SUM(Loans!C$23+Loans!C$24)&gt;M13,0,SUM(Loans!C$30-O13))),0)</f>
        <v>0</v>
      </c>
      <c r="Q13" s="106">
        <f t="shared" si="6"/>
        <v>0</v>
      </c>
      <c r="S13" s="104">
        <f t="shared" si="1"/>
        <v>6</v>
      </c>
      <c r="T13" s="105">
        <f>IF(Loans!H$23=S13,Loans!H$26,IF(Am!W12&gt;0,Am!W12,0))</f>
        <v>0</v>
      </c>
      <c r="U13" s="105">
        <f>T13*(Loans!H$28/12)</f>
        <v>0</v>
      </c>
      <c r="V13" s="106">
        <f>IF(T13&gt;0,IF(T13&lt;Loans!H$30,T13,IF(SUM(Loans!H$23+Loans!H$24)&gt;S13,0,SUM(Loans!H$30-U13))),0)</f>
        <v>0</v>
      </c>
      <c r="W13" s="106">
        <f t="shared" si="7"/>
        <v>0</v>
      </c>
      <c r="X13" s="103"/>
      <c r="Y13" s="104">
        <f t="shared" si="2"/>
        <v>6</v>
      </c>
      <c r="Z13" s="105">
        <f>IF(Loans!C$38=Y13,Loans!C$41,IF(Am!AC12&gt;0,Am!AC12,0))</f>
        <v>0</v>
      </c>
      <c r="AA13" s="105">
        <f>Z13*(Loans!C$43/12)</f>
        <v>0</v>
      </c>
      <c r="AB13" s="106">
        <f>IF(Z13&gt;0,IF(Z13&lt;Loans!C$45,Z13,IF(SUM(Loans!C$38+Loans!C$39)&gt;Y13,0,SUM(Loans!C$45-AA13))),0)</f>
        <v>0</v>
      </c>
      <c r="AC13" s="106">
        <f t="shared" si="8"/>
        <v>0</v>
      </c>
      <c r="AD13" s="103"/>
      <c r="AE13" s="104">
        <f t="shared" si="3"/>
        <v>6</v>
      </c>
      <c r="AF13" s="105">
        <f>IF(Loans!H$38=AE13,Loans!H$41,IF(Am!AI12&gt;0,Am!AI12,0))</f>
        <v>0</v>
      </c>
      <c r="AG13" s="105">
        <f>AF13*(Loans!H$43/12)</f>
        <v>0</v>
      </c>
      <c r="AH13" s="106">
        <f>IF(AF13&gt;0,IF(AF13&lt;Loans!H$45,AF13,IF(SUM(Loans!H$38+Loans!H$39)&gt;AE13,0,SUM(Loans!H$45-AG13))),0)</f>
        <v>0</v>
      </c>
      <c r="AI13" s="106">
        <f t="shared" si="9"/>
        <v>0</v>
      </c>
    </row>
    <row r="14" spans="1:35" ht="9" customHeight="1" x14ac:dyDescent="0.15">
      <c r="A14" s="104">
        <f t="shared" si="10"/>
        <v>7</v>
      </c>
      <c r="B14" s="105">
        <f>IF(Loans!C$8=A14,Loans!C$11,IF(Am!E13&gt;0,Am!E13,0))</f>
        <v>0</v>
      </c>
      <c r="C14" s="105">
        <f>B14*(Loans!C$13/12)</f>
        <v>0</v>
      </c>
      <c r="D14" s="106">
        <f>IF(B14&gt;0,IF(B14&lt;Loans!C$15,B14,IF(SUM(Loans!C$8+Loans!C$9)&gt;A14,0,SUM(Loans!C$15-Am!C14))),0)</f>
        <v>0</v>
      </c>
      <c r="E14" s="106">
        <f t="shared" si="11"/>
        <v>0</v>
      </c>
      <c r="F14" s="84"/>
      <c r="G14" s="104">
        <f t="shared" si="4"/>
        <v>7</v>
      </c>
      <c r="H14" s="105">
        <f>IF(Loans!H$8=G14,Loans!H$11,IF(Am!K13&gt;0,Am!K13,0))</f>
        <v>0</v>
      </c>
      <c r="I14" s="105">
        <f>H14*(Loans!H$13/12)</f>
        <v>0</v>
      </c>
      <c r="J14" s="106">
        <f>IF(H14&gt;0,IF(H14&lt;Loans!H$15,H14,IF(SUM(Loans!H$8+Loans!H$9)&gt;G14,0,SUM(Loans!H$15-I14))),0)</f>
        <v>0</v>
      </c>
      <c r="K14" s="106">
        <f t="shared" si="5"/>
        <v>0</v>
      </c>
      <c r="M14" s="104">
        <f t="shared" si="0"/>
        <v>7</v>
      </c>
      <c r="N14" s="105">
        <f>IF(Loans!C$23=M14,Loans!C$26,IF(Am!Q13&gt;0,Am!Q13,0))</f>
        <v>0</v>
      </c>
      <c r="O14" s="105">
        <f>N14*(Loans!C$28/12)</f>
        <v>0</v>
      </c>
      <c r="P14" s="106">
        <f>IF(N14&gt;0,IF(N14&lt;Loans!C$30,N14,IF(SUM(Loans!C$23+Loans!C$24)&gt;M14,0,SUM(Loans!C$30-O14))),0)</f>
        <v>0</v>
      </c>
      <c r="Q14" s="106">
        <f t="shared" si="6"/>
        <v>0</v>
      </c>
      <c r="S14" s="104">
        <f t="shared" si="1"/>
        <v>7</v>
      </c>
      <c r="T14" s="105">
        <f>IF(Loans!H$23=S14,Loans!H$26,IF(Am!W13&gt;0,Am!W13,0))</f>
        <v>0</v>
      </c>
      <c r="U14" s="105">
        <f>T14*(Loans!H$28/12)</f>
        <v>0</v>
      </c>
      <c r="V14" s="106">
        <f>IF(T14&gt;0,IF(T14&lt;Loans!H$30,T14,IF(SUM(Loans!H$23+Loans!H$24)&gt;S14,0,SUM(Loans!H$30-U14))),0)</f>
        <v>0</v>
      </c>
      <c r="W14" s="106">
        <f t="shared" si="7"/>
        <v>0</v>
      </c>
      <c r="X14" s="103"/>
      <c r="Y14" s="104">
        <f t="shared" si="2"/>
        <v>7</v>
      </c>
      <c r="Z14" s="105">
        <f>IF(Loans!C$38=Y14,Loans!C$41,IF(Am!AC13&gt;0,Am!AC13,0))</f>
        <v>0</v>
      </c>
      <c r="AA14" s="105">
        <f>Z14*(Loans!C$43/12)</f>
        <v>0</v>
      </c>
      <c r="AB14" s="106">
        <f>IF(Z14&gt;0,IF(Z14&lt;Loans!C$45,Z14,IF(SUM(Loans!C$38+Loans!C$39)&gt;Y14,0,SUM(Loans!C$45-AA14))),0)</f>
        <v>0</v>
      </c>
      <c r="AC14" s="106">
        <f t="shared" si="8"/>
        <v>0</v>
      </c>
      <c r="AD14" s="103"/>
      <c r="AE14" s="104">
        <f t="shared" si="3"/>
        <v>7</v>
      </c>
      <c r="AF14" s="105">
        <f>IF(Loans!H$38=AE14,Loans!H$41,IF(Am!AI13&gt;0,Am!AI13,0))</f>
        <v>0</v>
      </c>
      <c r="AG14" s="105">
        <f>AF14*(Loans!H$43/12)</f>
        <v>0</v>
      </c>
      <c r="AH14" s="106">
        <f>IF(AF14&gt;0,IF(AF14&lt;Loans!H$45,AF14,IF(SUM(Loans!H$38+Loans!H$39)&gt;AE14,0,SUM(Loans!H$45-AG14))),0)</f>
        <v>0</v>
      </c>
      <c r="AI14" s="106">
        <f t="shared" si="9"/>
        <v>0</v>
      </c>
    </row>
    <row r="15" spans="1:35" ht="9" customHeight="1" x14ac:dyDescent="0.15">
      <c r="A15" s="104">
        <f t="shared" si="10"/>
        <v>8</v>
      </c>
      <c r="B15" s="105">
        <f>IF(Loans!C$8=A15,Loans!C$11,IF(Am!E14&gt;0,Am!E14,0))</f>
        <v>0</v>
      </c>
      <c r="C15" s="105">
        <f>B15*(Loans!C$13/12)</f>
        <v>0</v>
      </c>
      <c r="D15" s="106">
        <f>IF(B15&gt;0,IF(B15&lt;Loans!C$15,B15,IF(SUM(Loans!C$8+Loans!C$9)&gt;A15,0,SUM(Loans!C$15-Am!C15))),0)</f>
        <v>0</v>
      </c>
      <c r="E15" s="106">
        <f t="shared" si="11"/>
        <v>0</v>
      </c>
      <c r="F15" s="84"/>
      <c r="G15" s="104">
        <f t="shared" si="4"/>
        <v>8</v>
      </c>
      <c r="H15" s="105">
        <f>IF(Loans!H$8=G15,Loans!H$11,IF(Am!K14&gt;0,Am!K14,0))</f>
        <v>0</v>
      </c>
      <c r="I15" s="105">
        <f>H15*(Loans!H$13/12)</f>
        <v>0</v>
      </c>
      <c r="J15" s="106">
        <f>IF(H15&gt;0,IF(H15&lt;Loans!H$15,H15,IF(SUM(Loans!H$8+Loans!H$9)&gt;G15,0,SUM(Loans!H$15-I15))),0)</f>
        <v>0</v>
      </c>
      <c r="K15" s="106">
        <f t="shared" si="5"/>
        <v>0</v>
      </c>
      <c r="M15" s="104">
        <f t="shared" si="0"/>
        <v>8</v>
      </c>
      <c r="N15" s="105">
        <f>IF(Loans!C$23=M15,Loans!C$26,IF(Am!Q14&gt;0,Am!Q14,0))</f>
        <v>0</v>
      </c>
      <c r="O15" s="105">
        <f>N15*(Loans!C$28/12)</f>
        <v>0</v>
      </c>
      <c r="P15" s="106">
        <f>IF(N15&gt;0,IF(N15&lt;Loans!C$30,N15,IF(SUM(Loans!C$23+Loans!C$24)&gt;M15,0,SUM(Loans!C$30-O15))),0)</f>
        <v>0</v>
      </c>
      <c r="Q15" s="106">
        <f t="shared" si="6"/>
        <v>0</v>
      </c>
      <c r="S15" s="104">
        <f t="shared" si="1"/>
        <v>8</v>
      </c>
      <c r="T15" s="105">
        <f>IF(Loans!H$23=S15,Loans!H$26,IF(Am!W14&gt;0,Am!W14,0))</f>
        <v>0</v>
      </c>
      <c r="U15" s="105">
        <f>T15*(Loans!H$28/12)</f>
        <v>0</v>
      </c>
      <c r="V15" s="106">
        <f>IF(T15&gt;0,IF(T15&lt;Loans!H$30,T15,IF(SUM(Loans!H$23+Loans!H$24)&gt;S15,0,SUM(Loans!H$30-U15))),0)</f>
        <v>0</v>
      </c>
      <c r="W15" s="106">
        <f t="shared" si="7"/>
        <v>0</v>
      </c>
      <c r="X15" s="103"/>
      <c r="Y15" s="104">
        <f t="shared" si="2"/>
        <v>8</v>
      </c>
      <c r="Z15" s="105">
        <f>IF(Loans!C$38=Y15,Loans!C$41,IF(Am!AC14&gt;0,Am!AC14,0))</f>
        <v>0</v>
      </c>
      <c r="AA15" s="105">
        <f>Z15*(Loans!C$43/12)</f>
        <v>0</v>
      </c>
      <c r="AB15" s="106">
        <f>IF(Z15&gt;0,IF(Z15&lt;Loans!C$45,Z15,IF(SUM(Loans!C$38+Loans!C$39)&gt;Y15,0,SUM(Loans!C$45-AA15))),0)</f>
        <v>0</v>
      </c>
      <c r="AC15" s="106">
        <f t="shared" si="8"/>
        <v>0</v>
      </c>
      <c r="AD15" s="103"/>
      <c r="AE15" s="104">
        <f t="shared" si="3"/>
        <v>8</v>
      </c>
      <c r="AF15" s="105">
        <f>IF(Loans!H$38=AE15,Loans!H$41,IF(Am!AI14&gt;0,Am!AI14,0))</f>
        <v>0</v>
      </c>
      <c r="AG15" s="105">
        <f>AF15*(Loans!H$43/12)</f>
        <v>0</v>
      </c>
      <c r="AH15" s="106">
        <f>IF(AF15&gt;0,IF(AF15&lt;Loans!H$45,AF15,IF(SUM(Loans!H$38+Loans!H$39)&gt;AE15,0,SUM(Loans!H$45-AG15))),0)</f>
        <v>0</v>
      </c>
      <c r="AI15" s="106">
        <f t="shared" si="9"/>
        <v>0</v>
      </c>
    </row>
    <row r="16" spans="1:35" ht="9" customHeight="1" x14ac:dyDescent="0.15">
      <c r="A16" s="104">
        <f t="shared" si="10"/>
        <v>9</v>
      </c>
      <c r="B16" s="105">
        <f>IF(Loans!C$8=A16,Loans!C$11,IF(Am!E15&gt;0,Am!E15,0))</f>
        <v>0</v>
      </c>
      <c r="C16" s="105">
        <f>B16*(Loans!C$13/12)</f>
        <v>0</v>
      </c>
      <c r="D16" s="106">
        <f>IF(B16&gt;0,IF(B16&lt;Loans!C$15,B16,IF(SUM(Loans!C$8+Loans!C$9)&gt;A16,0,SUM(Loans!C$15-Am!C16))),0)</f>
        <v>0</v>
      </c>
      <c r="E16" s="106">
        <f t="shared" si="11"/>
        <v>0</v>
      </c>
      <c r="F16" s="84"/>
      <c r="G16" s="104">
        <f t="shared" si="4"/>
        <v>9</v>
      </c>
      <c r="H16" s="105">
        <f>IF(Loans!H$8=G16,Loans!H$11,IF(Am!K15&gt;0,Am!K15,0))</f>
        <v>0</v>
      </c>
      <c r="I16" s="105">
        <f>H16*(Loans!H$13/12)</f>
        <v>0</v>
      </c>
      <c r="J16" s="106">
        <f>IF(H16&gt;0,IF(H16&lt;Loans!H$15,H16,IF(SUM(Loans!H$8+Loans!H$9)&gt;G16,0,SUM(Loans!H$15-I16))),0)</f>
        <v>0</v>
      </c>
      <c r="K16" s="106">
        <f t="shared" si="5"/>
        <v>0</v>
      </c>
      <c r="M16" s="104">
        <f t="shared" si="0"/>
        <v>9</v>
      </c>
      <c r="N16" s="105">
        <f>IF(Loans!C$23=M16,Loans!C$26,IF(Am!Q15&gt;0,Am!Q15,0))</f>
        <v>0</v>
      </c>
      <c r="O16" s="105">
        <f>N16*(Loans!C$28/12)</f>
        <v>0</v>
      </c>
      <c r="P16" s="106">
        <f>IF(N16&gt;0,IF(N16&lt;Loans!C$30,N16,IF(SUM(Loans!C$23+Loans!C$24)&gt;M16,0,SUM(Loans!C$30-O16))),0)</f>
        <v>0</v>
      </c>
      <c r="Q16" s="106">
        <f t="shared" si="6"/>
        <v>0</v>
      </c>
      <c r="S16" s="104">
        <f t="shared" si="1"/>
        <v>9</v>
      </c>
      <c r="T16" s="105">
        <f>IF(Loans!H$23=S16,Loans!H$26,IF(Am!W15&gt;0,Am!W15,0))</f>
        <v>0</v>
      </c>
      <c r="U16" s="105">
        <f>T16*(Loans!H$28/12)</f>
        <v>0</v>
      </c>
      <c r="V16" s="106">
        <f>IF(T16&gt;0,IF(T16&lt;Loans!H$30,T16,IF(SUM(Loans!H$23+Loans!H$24)&gt;S16,0,SUM(Loans!H$30-U16))),0)</f>
        <v>0</v>
      </c>
      <c r="W16" s="106">
        <f t="shared" si="7"/>
        <v>0</v>
      </c>
      <c r="X16" s="103"/>
      <c r="Y16" s="104">
        <f t="shared" si="2"/>
        <v>9</v>
      </c>
      <c r="Z16" s="105">
        <f>IF(Loans!C$38=Y16,Loans!C$41,IF(Am!AC15&gt;0,Am!AC15,0))</f>
        <v>0</v>
      </c>
      <c r="AA16" s="105">
        <f>Z16*(Loans!C$43/12)</f>
        <v>0</v>
      </c>
      <c r="AB16" s="106">
        <f>IF(Z16&gt;0,IF(Z16&lt;Loans!C$45,Z16,IF(SUM(Loans!C$38+Loans!C$39)&gt;Y16,0,SUM(Loans!C$45-AA16))),0)</f>
        <v>0</v>
      </c>
      <c r="AC16" s="106">
        <f t="shared" si="8"/>
        <v>0</v>
      </c>
      <c r="AD16" s="103"/>
      <c r="AE16" s="104">
        <f t="shared" si="3"/>
        <v>9</v>
      </c>
      <c r="AF16" s="105">
        <f>IF(Loans!H$38=AE16,Loans!H$41,IF(Am!AI15&gt;0,Am!AI15,0))</f>
        <v>0</v>
      </c>
      <c r="AG16" s="105">
        <f>AF16*(Loans!H$43/12)</f>
        <v>0</v>
      </c>
      <c r="AH16" s="106">
        <f>IF(AF16&gt;0,IF(AF16&lt;Loans!H$45,AF16,IF(SUM(Loans!H$38+Loans!H$39)&gt;AE16,0,SUM(Loans!H$45-AG16))),0)</f>
        <v>0</v>
      </c>
      <c r="AI16" s="106">
        <f t="shared" si="9"/>
        <v>0</v>
      </c>
    </row>
    <row r="17" spans="1:35" ht="9" customHeight="1" x14ac:dyDescent="0.15">
      <c r="A17" s="104">
        <f t="shared" si="10"/>
        <v>10</v>
      </c>
      <c r="B17" s="105">
        <f>IF(Loans!C$8=A17,Loans!C$11,IF(Am!E16&gt;0,Am!E16,0))</f>
        <v>0</v>
      </c>
      <c r="C17" s="105">
        <f>B17*(Loans!C$13/12)</f>
        <v>0</v>
      </c>
      <c r="D17" s="106">
        <f>IF(B17&gt;0,IF(B17&lt;Loans!C$15,B17,IF(SUM(Loans!C$8+Loans!C$9)&gt;A17,0,SUM(Loans!C$15-Am!C17))),0)</f>
        <v>0</v>
      </c>
      <c r="E17" s="106">
        <f t="shared" si="11"/>
        <v>0</v>
      </c>
      <c r="F17" s="84"/>
      <c r="G17" s="104">
        <f t="shared" si="4"/>
        <v>10</v>
      </c>
      <c r="H17" s="105">
        <f>IF(Loans!H$8=G17,Loans!H$11,IF(Am!K16&gt;0,Am!K16,0))</f>
        <v>0</v>
      </c>
      <c r="I17" s="105">
        <f>H17*(Loans!H$13/12)</f>
        <v>0</v>
      </c>
      <c r="J17" s="106">
        <f>IF(H17&gt;0,IF(H17&lt;Loans!H$15,H17,IF(SUM(Loans!H$8+Loans!H$9)&gt;G17,0,SUM(Loans!H$15-I17))),0)</f>
        <v>0</v>
      </c>
      <c r="K17" s="106">
        <f t="shared" si="5"/>
        <v>0</v>
      </c>
      <c r="M17" s="104">
        <f t="shared" si="0"/>
        <v>10</v>
      </c>
      <c r="N17" s="105">
        <f>IF(Loans!C$23=M17,Loans!C$26,IF(Am!Q16&gt;0,Am!Q16,0))</f>
        <v>0</v>
      </c>
      <c r="O17" s="105">
        <f>N17*(Loans!C$28/12)</f>
        <v>0</v>
      </c>
      <c r="P17" s="106">
        <f>IF(N17&gt;0,IF(N17&lt;Loans!C$30,N17,IF(SUM(Loans!C$23+Loans!C$24)&gt;M17,0,SUM(Loans!C$30-O17))),0)</f>
        <v>0</v>
      </c>
      <c r="Q17" s="106">
        <f t="shared" si="6"/>
        <v>0</v>
      </c>
      <c r="S17" s="104">
        <f t="shared" si="1"/>
        <v>10</v>
      </c>
      <c r="T17" s="105">
        <f>IF(Loans!H$23=S17,Loans!H$26,IF(Am!W16&gt;0,Am!W16,0))</f>
        <v>0</v>
      </c>
      <c r="U17" s="105">
        <f>T17*(Loans!H$28/12)</f>
        <v>0</v>
      </c>
      <c r="V17" s="106">
        <f>IF(T17&gt;0,IF(T17&lt;Loans!H$30,T17,IF(SUM(Loans!H$23+Loans!H$24)&gt;S17,0,SUM(Loans!H$30-U17))),0)</f>
        <v>0</v>
      </c>
      <c r="W17" s="106">
        <f t="shared" si="7"/>
        <v>0</v>
      </c>
      <c r="X17" s="103"/>
      <c r="Y17" s="104">
        <f t="shared" si="2"/>
        <v>10</v>
      </c>
      <c r="Z17" s="105">
        <f>IF(Loans!C$38=Y17,Loans!C$41,IF(Am!AC16&gt;0,Am!AC16,0))</f>
        <v>0</v>
      </c>
      <c r="AA17" s="105">
        <f>Z17*(Loans!C$43/12)</f>
        <v>0</v>
      </c>
      <c r="AB17" s="106">
        <f>IF(Z17&gt;0,IF(Z17&lt;Loans!C$45,Z17,IF(SUM(Loans!C$38+Loans!C$39)&gt;Y17,0,SUM(Loans!C$45-AA17))),0)</f>
        <v>0</v>
      </c>
      <c r="AC17" s="106">
        <f t="shared" si="8"/>
        <v>0</v>
      </c>
      <c r="AD17" s="103"/>
      <c r="AE17" s="104">
        <f t="shared" si="3"/>
        <v>10</v>
      </c>
      <c r="AF17" s="105">
        <f>IF(Loans!H$38=AE17,Loans!H$41,IF(Am!AI16&gt;0,Am!AI16,0))</f>
        <v>0</v>
      </c>
      <c r="AG17" s="105">
        <f>AF17*(Loans!H$43/12)</f>
        <v>0</v>
      </c>
      <c r="AH17" s="106">
        <f>IF(AF17&gt;0,IF(AF17&lt;Loans!H$45,AF17,IF(SUM(Loans!H$38+Loans!H$39)&gt;AE17,0,SUM(Loans!H$45-AG17))),0)</f>
        <v>0</v>
      </c>
      <c r="AI17" s="106">
        <f t="shared" si="9"/>
        <v>0</v>
      </c>
    </row>
    <row r="18" spans="1:35" ht="9" customHeight="1" x14ac:dyDescent="0.15">
      <c r="A18" s="104">
        <f t="shared" si="10"/>
        <v>11</v>
      </c>
      <c r="B18" s="105">
        <f>IF(Loans!C$8=A18,Loans!C$11,IF(Am!E17&gt;0,Am!E17,0))</f>
        <v>0</v>
      </c>
      <c r="C18" s="105">
        <f>B18*(Loans!C$13/12)</f>
        <v>0</v>
      </c>
      <c r="D18" s="106">
        <f>IF(B18&gt;0,IF(B18&lt;Loans!C$15,B18,IF(SUM(Loans!C$8+Loans!C$9)&gt;A18,0,SUM(Loans!C$15-Am!C18))),0)</f>
        <v>0</v>
      </c>
      <c r="E18" s="106">
        <f t="shared" si="11"/>
        <v>0</v>
      </c>
      <c r="F18" s="84"/>
      <c r="G18" s="104">
        <f t="shared" si="4"/>
        <v>11</v>
      </c>
      <c r="H18" s="105">
        <f>IF(Loans!H$8=G18,Loans!H$11,IF(Am!K17&gt;0,Am!K17,0))</f>
        <v>0</v>
      </c>
      <c r="I18" s="105">
        <f>H18*(Loans!H$13/12)</f>
        <v>0</v>
      </c>
      <c r="J18" s="106">
        <f>IF(H18&gt;0,IF(H18&lt;Loans!H$15,H18,IF(SUM(Loans!H$8+Loans!H$9)&gt;G18,0,SUM(Loans!H$15-I18))),0)</f>
        <v>0</v>
      </c>
      <c r="K18" s="106">
        <f t="shared" si="5"/>
        <v>0</v>
      </c>
      <c r="M18" s="104">
        <f t="shared" si="0"/>
        <v>11</v>
      </c>
      <c r="N18" s="105">
        <f>IF(Loans!C$23=M18,Loans!C$26,IF(Am!Q17&gt;0,Am!Q17,0))</f>
        <v>0</v>
      </c>
      <c r="O18" s="105">
        <f>N18*(Loans!C$28/12)</f>
        <v>0</v>
      </c>
      <c r="P18" s="106">
        <f>IF(N18&gt;0,IF(N18&lt;Loans!C$30,N18,IF(SUM(Loans!C$23+Loans!C$24)&gt;M18,0,SUM(Loans!C$30-O18))),0)</f>
        <v>0</v>
      </c>
      <c r="Q18" s="106">
        <f t="shared" si="6"/>
        <v>0</v>
      </c>
      <c r="S18" s="104">
        <f t="shared" si="1"/>
        <v>11</v>
      </c>
      <c r="T18" s="105">
        <f>IF(Loans!H$23=S18,Loans!H$26,IF(Am!W17&gt;0,Am!W17,0))</f>
        <v>0</v>
      </c>
      <c r="U18" s="105">
        <f>T18*(Loans!H$28/12)</f>
        <v>0</v>
      </c>
      <c r="V18" s="106">
        <f>IF(T18&gt;0,IF(T18&lt;Loans!H$30,T18,IF(SUM(Loans!H$23+Loans!H$24)&gt;S18,0,SUM(Loans!H$30-U18))),0)</f>
        <v>0</v>
      </c>
      <c r="W18" s="106">
        <f t="shared" si="7"/>
        <v>0</v>
      </c>
      <c r="X18" s="103"/>
      <c r="Y18" s="104">
        <f t="shared" si="2"/>
        <v>11</v>
      </c>
      <c r="Z18" s="105">
        <f>IF(Loans!C$38=Y18,Loans!C$41,IF(Am!AC17&gt;0,Am!AC17,0))</f>
        <v>0</v>
      </c>
      <c r="AA18" s="105">
        <f>Z18*(Loans!C$43/12)</f>
        <v>0</v>
      </c>
      <c r="AB18" s="106">
        <f>IF(Z18&gt;0,IF(Z18&lt;Loans!C$45,Z18,IF(SUM(Loans!C$38+Loans!C$39)&gt;Y18,0,SUM(Loans!C$45-AA18))),0)</f>
        <v>0</v>
      </c>
      <c r="AC18" s="106">
        <f t="shared" si="8"/>
        <v>0</v>
      </c>
      <c r="AD18" s="103"/>
      <c r="AE18" s="104">
        <f t="shared" si="3"/>
        <v>11</v>
      </c>
      <c r="AF18" s="105">
        <f>IF(Loans!H$38=AE18,Loans!H$41,IF(Am!AI17&gt;0,Am!AI17,0))</f>
        <v>0</v>
      </c>
      <c r="AG18" s="105">
        <f>AF18*(Loans!H$43/12)</f>
        <v>0</v>
      </c>
      <c r="AH18" s="106">
        <f>IF(AF18&gt;0,IF(AF18&lt;Loans!H$45,AF18,IF(SUM(Loans!H$38+Loans!H$39)&gt;AE18,0,SUM(Loans!H$45-AG18))),0)</f>
        <v>0</v>
      </c>
      <c r="AI18" s="106">
        <f t="shared" si="9"/>
        <v>0</v>
      </c>
    </row>
    <row r="19" spans="1:35" ht="9" customHeight="1" x14ac:dyDescent="0.15">
      <c r="A19" s="107">
        <f t="shared" si="10"/>
        <v>12</v>
      </c>
      <c r="B19" s="108">
        <f>IF(Loans!C$8=A19,Loans!C$11,IF(Am!E18&gt;0,Am!E18,0))</f>
        <v>0</v>
      </c>
      <c r="C19" s="108">
        <f>B19*(Loans!C$13/12)</f>
        <v>0</v>
      </c>
      <c r="D19" s="109">
        <f>IF(B19&gt;0,IF(B19&lt;Loans!C$15,B19,IF(SUM(Loans!C$8+Loans!C$9)&gt;A19,0,SUM(Loans!C$15-Am!C19))),0)</f>
        <v>0</v>
      </c>
      <c r="E19" s="109">
        <f t="shared" si="11"/>
        <v>0</v>
      </c>
      <c r="F19" s="84"/>
      <c r="G19" s="107">
        <f t="shared" si="4"/>
        <v>12</v>
      </c>
      <c r="H19" s="108">
        <f>IF(Loans!H$8=G19,Loans!H$11,IF(Am!K18&gt;0,Am!K18,0))</f>
        <v>0</v>
      </c>
      <c r="I19" s="108">
        <f>H19*(Loans!H$13/12)</f>
        <v>0</v>
      </c>
      <c r="J19" s="109">
        <f>IF(H19&gt;0,IF(H19&lt;Loans!H$15,H19,IF(SUM(Loans!H$8+Loans!H$9)&gt;G19,0,SUM(Loans!H$15-I19))),0)</f>
        <v>0</v>
      </c>
      <c r="K19" s="109">
        <f t="shared" si="5"/>
        <v>0</v>
      </c>
      <c r="M19" s="107">
        <f t="shared" si="0"/>
        <v>12</v>
      </c>
      <c r="N19" s="108">
        <f>IF(Loans!C$23=M19,Loans!C$26,IF(Am!Q18&gt;0,Am!Q18,0))</f>
        <v>0</v>
      </c>
      <c r="O19" s="108">
        <f>N19*(Loans!C$28/12)</f>
        <v>0</v>
      </c>
      <c r="P19" s="109">
        <f>IF(N19&gt;0,IF(N19&lt;Loans!C$30,N19,IF(SUM(Loans!C$23+Loans!C$24)&gt;M19,0,SUM(Loans!C$30-O19))),0)</f>
        <v>0</v>
      </c>
      <c r="Q19" s="109">
        <f t="shared" si="6"/>
        <v>0</v>
      </c>
      <c r="S19" s="107">
        <f t="shared" si="1"/>
        <v>12</v>
      </c>
      <c r="T19" s="108">
        <f>IF(Loans!H$23=S19,Loans!H$26,IF(Am!W18&gt;0,Am!W18,0))</f>
        <v>0</v>
      </c>
      <c r="U19" s="108">
        <f>T19*(Loans!H$28/12)</f>
        <v>0</v>
      </c>
      <c r="V19" s="109">
        <f>IF(T19&gt;0,IF(T19&lt;Loans!H$30,T19,IF(SUM(Loans!H$23+Loans!H$24)&gt;S19,0,SUM(Loans!H$30-U19))),0)</f>
        <v>0</v>
      </c>
      <c r="W19" s="109">
        <f t="shared" si="7"/>
        <v>0</v>
      </c>
      <c r="X19" s="103"/>
      <c r="Y19" s="107">
        <f t="shared" si="2"/>
        <v>12</v>
      </c>
      <c r="Z19" s="108">
        <f>IF(Loans!C$38=Y19,Loans!C$41,IF(Am!AC18&gt;0,Am!AC18,0))</f>
        <v>0</v>
      </c>
      <c r="AA19" s="108">
        <f>Z19*(Loans!C$43/12)</f>
        <v>0</v>
      </c>
      <c r="AB19" s="109">
        <f>IF(Z19&gt;0,IF(Z19&lt;Loans!C$45,Z19,IF(SUM(Loans!C$38+Loans!C$39)&gt;Y19,0,SUM(Loans!C$45-AA19))),0)</f>
        <v>0</v>
      </c>
      <c r="AC19" s="109">
        <f t="shared" si="8"/>
        <v>0</v>
      </c>
      <c r="AD19" s="103"/>
      <c r="AE19" s="107">
        <f t="shared" si="3"/>
        <v>12</v>
      </c>
      <c r="AF19" s="108">
        <f>IF(Loans!H$38=AE19,Loans!H$41,IF(Am!AI18&gt;0,Am!AI18,0))</f>
        <v>0</v>
      </c>
      <c r="AG19" s="108">
        <f>AF19*(Loans!H$43/12)</f>
        <v>0</v>
      </c>
      <c r="AH19" s="109">
        <f>IF(AF19&gt;0,IF(AF19&lt;Loans!H$45,AF19,IF(SUM(Loans!H$38+Loans!H$39)&gt;AE19,0,SUM(Loans!H$45-AG19))),0)</f>
        <v>0</v>
      </c>
      <c r="AI19" s="109">
        <f t="shared" si="9"/>
        <v>0</v>
      </c>
    </row>
    <row r="20" spans="1:35" ht="9" customHeight="1" x14ac:dyDescent="0.15">
      <c r="A20" s="104">
        <f t="shared" si="10"/>
        <v>13</v>
      </c>
      <c r="B20" s="105">
        <f>IF(Loans!C$8=A20,Loans!C$11,IF(Am!E19&gt;0,Am!E19,0))</f>
        <v>0</v>
      </c>
      <c r="C20" s="105">
        <f>B20*(Loans!C$13/12)</f>
        <v>0</v>
      </c>
      <c r="D20" s="106">
        <f>IF(B20&gt;0,IF(B20&lt;Loans!C$15,B20,IF(SUM(Loans!C$8+Loans!C$9)&gt;A20,0,SUM(Loans!C$15-Am!C20))),0)</f>
        <v>0</v>
      </c>
      <c r="E20" s="106">
        <f t="shared" si="11"/>
        <v>0</v>
      </c>
      <c r="F20" s="84"/>
      <c r="G20" s="104">
        <f t="shared" si="4"/>
        <v>13</v>
      </c>
      <c r="H20" s="105">
        <f>IF(Loans!H$8=G20,Loans!H$11,IF(Am!K19&gt;0,Am!K19,0))</f>
        <v>0</v>
      </c>
      <c r="I20" s="105">
        <f>H20*(Loans!H$13/12)</f>
        <v>0</v>
      </c>
      <c r="J20" s="106">
        <f>IF(H20&gt;0,IF(H20&lt;Loans!H$15,H20,IF(SUM(Loans!H$8+Loans!H$9)&gt;G20,0,SUM(Loans!H$15-I20))),0)</f>
        <v>0</v>
      </c>
      <c r="K20" s="106">
        <f t="shared" si="5"/>
        <v>0</v>
      </c>
      <c r="M20" s="104">
        <f t="shared" si="0"/>
        <v>13</v>
      </c>
      <c r="N20" s="105">
        <f>IF(Loans!C$23=M20,Loans!C$26,IF(Am!Q19&gt;0,Am!Q19,0))</f>
        <v>0</v>
      </c>
      <c r="O20" s="105">
        <f>N20*(Loans!C$28/12)</f>
        <v>0</v>
      </c>
      <c r="P20" s="106">
        <f>IF(N20&gt;0,IF(N20&lt;Loans!C$30,N20,IF(SUM(Loans!C$23+Loans!C$24)&gt;M20,0,SUM(Loans!C$30-O20))),0)</f>
        <v>0</v>
      </c>
      <c r="Q20" s="106">
        <f t="shared" si="6"/>
        <v>0</v>
      </c>
      <c r="S20" s="104">
        <f t="shared" si="1"/>
        <v>13</v>
      </c>
      <c r="T20" s="105">
        <f>IF(Loans!H$23=S20,Loans!H$26,IF(Am!W19&gt;0,Am!W19,0))</f>
        <v>0</v>
      </c>
      <c r="U20" s="105">
        <f>T20*(Loans!H$28/12)</f>
        <v>0</v>
      </c>
      <c r="V20" s="106">
        <f>IF(T20&gt;0,IF(T20&lt;Loans!H$30,T20,IF(SUM(Loans!H$23+Loans!H$24)&gt;S20,0,SUM(Loans!H$30-U20))),0)</f>
        <v>0</v>
      </c>
      <c r="W20" s="106">
        <f t="shared" si="7"/>
        <v>0</v>
      </c>
      <c r="X20" s="103"/>
      <c r="Y20" s="104">
        <f t="shared" si="2"/>
        <v>13</v>
      </c>
      <c r="Z20" s="105">
        <f>IF(Loans!C$38=Y20,Loans!C$41,IF(Am!AC19&gt;0,Am!AC19,0))</f>
        <v>0</v>
      </c>
      <c r="AA20" s="105">
        <f>Z20*(Loans!C$43/12)</f>
        <v>0</v>
      </c>
      <c r="AB20" s="106">
        <f>IF(Z20&gt;0,IF(Z20&lt;Loans!C$45,Z20,IF(SUM(Loans!C$38+Loans!C$39)&gt;Y20,0,SUM(Loans!C$45-AA20))),0)</f>
        <v>0</v>
      </c>
      <c r="AC20" s="106">
        <f t="shared" si="8"/>
        <v>0</v>
      </c>
      <c r="AD20" s="103"/>
      <c r="AE20" s="104">
        <f t="shared" si="3"/>
        <v>13</v>
      </c>
      <c r="AF20" s="105">
        <f>IF(Loans!H$38=AE20,Loans!H$41,IF(Am!AI19&gt;0,Am!AI19,0))</f>
        <v>0</v>
      </c>
      <c r="AG20" s="105">
        <f>AF20*(Loans!H$43/12)</f>
        <v>0</v>
      </c>
      <c r="AH20" s="106">
        <f>IF(AF20&gt;0,IF(AF20&lt;Loans!H$45,AF20,IF(SUM(Loans!H$38+Loans!H$39)&gt;AE20,0,SUM(Loans!H$45-AG20))),0)</f>
        <v>0</v>
      </c>
      <c r="AI20" s="106">
        <f t="shared" si="9"/>
        <v>0</v>
      </c>
    </row>
    <row r="21" spans="1:35" ht="9" customHeight="1" x14ac:dyDescent="0.15">
      <c r="A21" s="104">
        <f t="shared" si="10"/>
        <v>14</v>
      </c>
      <c r="B21" s="105">
        <f>IF(Loans!C$8=A21,Loans!C$11,IF(Am!E20&gt;0,Am!E20,0))</f>
        <v>0</v>
      </c>
      <c r="C21" s="105">
        <f>B21*(Loans!C$13/12)</f>
        <v>0</v>
      </c>
      <c r="D21" s="106">
        <f>IF(B21&gt;0,IF(B21&lt;Loans!C$15,B21,IF(SUM(Loans!C$8+Loans!C$9)&gt;A21,0,SUM(Loans!C$15-Am!C21))),0)</f>
        <v>0</v>
      </c>
      <c r="E21" s="106">
        <f t="shared" si="11"/>
        <v>0</v>
      </c>
      <c r="F21" s="84"/>
      <c r="G21" s="104">
        <f t="shared" si="4"/>
        <v>14</v>
      </c>
      <c r="H21" s="105">
        <f>IF(Loans!H$8=G21,Loans!H$11,IF(Am!K20&gt;0,Am!K20,0))</f>
        <v>0</v>
      </c>
      <c r="I21" s="105">
        <f>H21*(Loans!H$13/12)</f>
        <v>0</v>
      </c>
      <c r="J21" s="106">
        <f>IF(H21&gt;0,IF(H21&lt;Loans!H$15,H21,IF(SUM(Loans!H$8+Loans!H$9)&gt;G21,0,SUM(Loans!H$15-I21))),0)</f>
        <v>0</v>
      </c>
      <c r="K21" s="106">
        <f t="shared" si="5"/>
        <v>0</v>
      </c>
      <c r="M21" s="104">
        <f t="shared" si="0"/>
        <v>14</v>
      </c>
      <c r="N21" s="105">
        <f>IF(Loans!C$23=M21,Loans!C$26,IF(Am!Q20&gt;0,Am!Q20,0))</f>
        <v>0</v>
      </c>
      <c r="O21" s="105">
        <f>N21*(Loans!C$28/12)</f>
        <v>0</v>
      </c>
      <c r="P21" s="106">
        <f>IF(N21&gt;0,IF(N21&lt;Loans!C$30,N21,IF(SUM(Loans!C$23+Loans!C$24)&gt;M21,0,SUM(Loans!C$30-O21))),0)</f>
        <v>0</v>
      </c>
      <c r="Q21" s="106">
        <f t="shared" si="6"/>
        <v>0</v>
      </c>
      <c r="S21" s="104">
        <f t="shared" si="1"/>
        <v>14</v>
      </c>
      <c r="T21" s="105">
        <f>IF(Loans!H$23=S21,Loans!H$26,IF(Am!W20&gt;0,Am!W20,0))</f>
        <v>0</v>
      </c>
      <c r="U21" s="105">
        <f>T21*(Loans!H$28/12)</f>
        <v>0</v>
      </c>
      <c r="V21" s="106">
        <f>IF(T21&gt;0,IF(T21&lt;Loans!H$30,T21,IF(SUM(Loans!H$23+Loans!H$24)&gt;S21,0,SUM(Loans!H$30-U21))),0)</f>
        <v>0</v>
      </c>
      <c r="W21" s="106">
        <f t="shared" si="7"/>
        <v>0</v>
      </c>
      <c r="X21" s="103"/>
      <c r="Y21" s="104">
        <f t="shared" si="2"/>
        <v>14</v>
      </c>
      <c r="Z21" s="105">
        <f>IF(Loans!C$38=Y21,Loans!C$41,IF(Am!AC20&gt;0,Am!AC20,0))</f>
        <v>0</v>
      </c>
      <c r="AA21" s="105">
        <f>Z21*(Loans!C$43/12)</f>
        <v>0</v>
      </c>
      <c r="AB21" s="106">
        <f>IF(Z21&gt;0,IF(Z21&lt;Loans!C$45,Z21,IF(SUM(Loans!C$38+Loans!C$39)&gt;Y21,0,SUM(Loans!C$45-AA21))),0)</f>
        <v>0</v>
      </c>
      <c r="AC21" s="106">
        <f t="shared" si="8"/>
        <v>0</v>
      </c>
      <c r="AD21" s="103"/>
      <c r="AE21" s="104">
        <f t="shared" si="3"/>
        <v>14</v>
      </c>
      <c r="AF21" s="105">
        <f>IF(Loans!H$38=AE21,Loans!H$41,IF(Am!AI20&gt;0,Am!AI20,0))</f>
        <v>0</v>
      </c>
      <c r="AG21" s="105">
        <f>AF21*(Loans!H$43/12)</f>
        <v>0</v>
      </c>
      <c r="AH21" s="106">
        <f>IF(AF21&gt;0,IF(AF21&lt;Loans!H$45,AF21,IF(SUM(Loans!H$38+Loans!H$39)&gt;AE21,0,SUM(Loans!H$45-AG21))),0)</f>
        <v>0</v>
      </c>
      <c r="AI21" s="106">
        <f t="shared" si="9"/>
        <v>0</v>
      </c>
    </row>
    <row r="22" spans="1:35" ht="9" customHeight="1" x14ac:dyDescent="0.15">
      <c r="A22" s="104">
        <f t="shared" si="10"/>
        <v>15</v>
      </c>
      <c r="B22" s="105">
        <f>IF(Loans!C$8=A22,Loans!C$11,IF(Am!E21&gt;0,Am!E21,0))</f>
        <v>0</v>
      </c>
      <c r="C22" s="105">
        <f>B22*(Loans!C$13/12)</f>
        <v>0</v>
      </c>
      <c r="D22" s="106">
        <f>IF(B22&gt;0,IF(B22&lt;Loans!C$15,B22,IF(SUM(Loans!C$8+Loans!C$9)&gt;A22,0,SUM(Loans!C$15-Am!C22))),0)</f>
        <v>0</v>
      </c>
      <c r="E22" s="106">
        <f t="shared" si="11"/>
        <v>0</v>
      </c>
      <c r="F22" s="84"/>
      <c r="G22" s="104">
        <f t="shared" si="4"/>
        <v>15</v>
      </c>
      <c r="H22" s="105">
        <f>IF(Loans!H$8=G22,Loans!H$11,IF(Am!K21&gt;0,Am!K21,0))</f>
        <v>0</v>
      </c>
      <c r="I22" s="105">
        <f>H22*(Loans!H$13/12)</f>
        <v>0</v>
      </c>
      <c r="J22" s="106">
        <f>IF(H22&gt;0,IF(H22&lt;Loans!H$15,H22,IF(SUM(Loans!H$8+Loans!H$9)&gt;G22,0,SUM(Loans!H$15-I22))),0)</f>
        <v>0</v>
      </c>
      <c r="K22" s="106">
        <f t="shared" si="5"/>
        <v>0</v>
      </c>
      <c r="M22" s="104">
        <f t="shared" si="0"/>
        <v>15</v>
      </c>
      <c r="N22" s="105">
        <f>IF(Loans!C$23=M22,Loans!C$26,IF(Am!Q21&gt;0,Am!Q21,0))</f>
        <v>0</v>
      </c>
      <c r="O22" s="105">
        <f>N22*(Loans!C$28/12)</f>
        <v>0</v>
      </c>
      <c r="P22" s="106">
        <f>IF(N22&gt;0,IF(N22&lt;Loans!C$30,N22,IF(SUM(Loans!C$23+Loans!C$24)&gt;M22,0,SUM(Loans!C$30-O22))),0)</f>
        <v>0</v>
      </c>
      <c r="Q22" s="106">
        <f t="shared" si="6"/>
        <v>0</v>
      </c>
      <c r="S22" s="104">
        <f t="shared" si="1"/>
        <v>15</v>
      </c>
      <c r="T22" s="105">
        <f>IF(Loans!H$23=S22,Loans!H$26,IF(Am!W21&gt;0,Am!W21,0))</f>
        <v>0</v>
      </c>
      <c r="U22" s="105">
        <f>T22*(Loans!H$28/12)</f>
        <v>0</v>
      </c>
      <c r="V22" s="106">
        <f>IF(T22&gt;0,IF(T22&lt;Loans!H$30,T22,IF(SUM(Loans!H$23+Loans!H$24)&gt;S22,0,SUM(Loans!H$30-U22))),0)</f>
        <v>0</v>
      </c>
      <c r="W22" s="106">
        <f t="shared" si="7"/>
        <v>0</v>
      </c>
      <c r="X22" s="103"/>
      <c r="Y22" s="104">
        <f t="shared" si="2"/>
        <v>15</v>
      </c>
      <c r="Z22" s="105">
        <f>IF(Loans!C$38=Y22,Loans!C$41,IF(Am!AC21&gt;0,Am!AC21,0))</f>
        <v>0</v>
      </c>
      <c r="AA22" s="105">
        <f>Z22*(Loans!C$43/12)</f>
        <v>0</v>
      </c>
      <c r="AB22" s="106">
        <f>IF(Z22&gt;0,IF(Z22&lt;Loans!C$45,Z22,IF(SUM(Loans!C$38+Loans!C$39)&gt;Y22,0,SUM(Loans!C$45-AA22))),0)</f>
        <v>0</v>
      </c>
      <c r="AC22" s="106">
        <f t="shared" si="8"/>
        <v>0</v>
      </c>
      <c r="AD22" s="103"/>
      <c r="AE22" s="104">
        <f t="shared" si="3"/>
        <v>15</v>
      </c>
      <c r="AF22" s="105">
        <f>IF(Loans!H$38=AE22,Loans!H$41,IF(Am!AI21&gt;0,Am!AI21,0))</f>
        <v>0</v>
      </c>
      <c r="AG22" s="105">
        <f>AF22*(Loans!H$43/12)</f>
        <v>0</v>
      </c>
      <c r="AH22" s="106">
        <f>IF(AF22&gt;0,IF(AF22&lt;Loans!H$45,AF22,IF(SUM(Loans!H$38+Loans!H$39)&gt;AE22,0,SUM(Loans!H$45-AG22))),0)</f>
        <v>0</v>
      </c>
      <c r="AI22" s="106">
        <f t="shared" si="9"/>
        <v>0</v>
      </c>
    </row>
    <row r="23" spans="1:35" ht="9" customHeight="1" x14ac:dyDescent="0.15">
      <c r="A23" s="104">
        <f t="shared" si="10"/>
        <v>16</v>
      </c>
      <c r="B23" s="105">
        <f>IF(Loans!C$8=A23,Loans!C$11,IF(Am!E22&gt;0,Am!E22,0))</f>
        <v>0</v>
      </c>
      <c r="C23" s="105">
        <f>B23*(Loans!C$13/12)</f>
        <v>0</v>
      </c>
      <c r="D23" s="106">
        <f>IF(B23&gt;0,IF(B23&lt;Loans!C$15,B23,IF(SUM(Loans!C$8+Loans!C$9)&gt;A23,0,SUM(Loans!C$15-Am!C23))),0)</f>
        <v>0</v>
      </c>
      <c r="E23" s="106">
        <f t="shared" si="11"/>
        <v>0</v>
      </c>
      <c r="F23" s="84"/>
      <c r="G23" s="104">
        <f t="shared" si="4"/>
        <v>16</v>
      </c>
      <c r="H23" s="105">
        <f>IF(Loans!H$8=G23,Loans!H$11,IF(Am!K22&gt;0,Am!K22,0))</f>
        <v>0</v>
      </c>
      <c r="I23" s="105">
        <f>H23*(Loans!H$13/12)</f>
        <v>0</v>
      </c>
      <c r="J23" s="106">
        <f>IF(H23&gt;0,IF(H23&lt;Loans!H$15,H23,IF(SUM(Loans!H$8+Loans!H$9)&gt;G23,0,SUM(Loans!H$15-I23))),0)</f>
        <v>0</v>
      </c>
      <c r="K23" s="106">
        <f t="shared" si="5"/>
        <v>0</v>
      </c>
      <c r="M23" s="104">
        <f t="shared" si="0"/>
        <v>16</v>
      </c>
      <c r="N23" s="105">
        <f>IF(Loans!C$23=M23,Loans!C$26,IF(Am!Q22&gt;0,Am!Q22,0))</f>
        <v>0</v>
      </c>
      <c r="O23" s="105">
        <f>N23*(Loans!C$28/12)</f>
        <v>0</v>
      </c>
      <c r="P23" s="106">
        <f>IF(N23&gt;0,IF(N23&lt;Loans!C$30,N23,IF(SUM(Loans!C$23+Loans!C$24)&gt;M23,0,SUM(Loans!C$30-O23))),0)</f>
        <v>0</v>
      </c>
      <c r="Q23" s="106">
        <f t="shared" si="6"/>
        <v>0</v>
      </c>
      <c r="S23" s="104">
        <f t="shared" si="1"/>
        <v>16</v>
      </c>
      <c r="T23" s="105">
        <f>IF(Loans!H$23=S23,Loans!H$26,IF(Am!W22&gt;0,Am!W22,0))</f>
        <v>0</v>
      </c>
      <c r="U23" s="105">
        <f>T23*(Loans!H$28/12)</f>
        <v>0</v>
      </c>
      <c r="V23" s="106">
        <f>IF(T23&gt;0,IF(T23&lt;Loans!H$30,T23,IF(SUM(Loans!H$23+Loans!H$24)&gt;S23,0,SUM(Loans!H$30-U23))),0)</f>
        <v>0</v>
      </c>
      <c r="W23" s="106">
        <f t="shared" si="7"/>
        <v>0</v>
      </c>
      <c r="X23" s="103"/>
      <c r="Y23" s="104">
        <f t="shared" si="2"/>
        <v>16</v>
      </c>
      <c r="Z23" s="105">
        <f>IF(Loans!C$38=Y23,Loans!C$41,IF(Am!AC22&gt;0,Am!AC22,0))</f>
        <v>0</v>
      </c>
      <c r="AA23" s="105">
        <f>Z23*(Loans!C$43/12)</f>
        <v>0</v>
      </c>
      <c r="AB23" s="106">
        <f>IF(Z23&gt;0,IF(Z23&lt;Loans!C$45,Z23,IF(SUM(Loans!C$38+Loans!C$39)&gt;Y23,0,SUM(Loans!C$45-AA23))),0)</f>
        <v>0</v>
      </c>
      <c r="AC23" s="106">
        <f t="shared" si="8"/>
        <v>0</v>
      </c>
      <c r="AD23" s="103"/>
      <c r="AE23" s="104">
        <f t="shared" si="3"/>
        <v>16</v>
      </c>
      <c r="AF23" s="105">
        <f>IF(Loans!H$38=AE23,Loans!H$41,IF(Am!AI22&gt;0,Am!AI22,0))</f>
        <v>0</v>
      </c>
      <c r="AG23" s="105">
        <f>AF23*(Loans!H$43/12)</f>
        <v>0</v>
      </c>
      <c r="AH23" s="106">
        <f>IF(AF23&gt;0,IF(AF23&lt;Loans!H$45,AF23,IF(SUM(Loans!H$38+Loans!H$39)&gt;AE23,0,SUM(Loans!H$45-AG23))),0)</f>
        <v>0</v>
      </c>
      <c r="AI23" s="106">
        <f t="shared" si="9"/>
        <v>0</v>
      </c>
    </row>
    <row r="24" spans="1:35" ht="9" customHeight="1" x14ac:dyDescent="0.15">
      <c r="A24" s="104">
        <f t="shared" si="10"/>
        <v>17</v>
      </c>
      <c r="B24" s="105">
        <f>IF(Loans!C$8=A24,Loans!C$11,IF(Am!E23&gt;0,Am!E23,0))</f>
        <v>0</v>
      </c>
      <c r="C24" s="105">
        <f>B24*(Loans!C$13/12)</f>
        <v>0</v>
      </c>
      <c r="D24" s="106">
        <f>IF(B24&gt;0,IF(B24&lt;Loans!C$15,B24,IF(SUM(Loans!C$8+Loans!C$9)&gt;A24,0,SUM(Loans!C$15-Am!C24))),0)</f>
        <v>0</v>
      </c>
      <c r="E24" s="106">
        <f t="shared" si="11"/>
        <v>0</v>
      </c>
      <c r="F24" s="84"/>
      <c r="G24" s="104">
        <f t="shared" si="4"/>
        <v>17</v>
      </c>
      <c r="H24" s="105">
        <f>IF(Loans!H$8=G24,Loans!H$11,IF(Am!K23&gt;0,Am!K23,0))</f>
        <v>0</v>
      </c>
      <c r="I24" s="105">
        <f>H24*(Loans!H$13/12)</f>
        <v>0</v>
      </c>
      <c r="J24" s="106">
        <f>IF(H24&gt;0,IF(H24&lt;Loans!H$15,H24,IF(SUM(Loans!H$8+Loans!H$9)&gt;G24,0,SUM(Loans!H$15-I24))),0)</f>
        <v>0</v>
      </c>
      <c r="K24" s="106">
        <f t="shared" si="5"/>
        <v>0</v>
      </c>
      <c r="M24" s="104">
        <f t="shared" si="0"/>
        <v>17</v>
      </c>
      <c r="N24" s="105">
        <f>IF(Loans!C$23=M24,Loans!C$26,IF(Am!Q23&gt;0,Am!Q23,0))</f>
        <v>0</v>
      </c>
      <c r="O24" s="105">
        <f>N24*(Loans!C$28/12)</f>
        <v>0</v>
      </c>
      <c r="P24" s="106">
        <f>IF(N24&gt;0,IF(N24&lt;Loans!C$30,N24,IF(SUM(Loans!C$23+Loans!C$24)&gt;M24,0,SUM(Loans!C$30-O24))),0)</f>
        <v>0</v>
      </c>
      <c r="Q24" s="106">
        <f t="shared" si="6"/>
        <v>0</v>
      </c>
      <c r="S24" s="104">
        <f t="shared" si="1"/>
        <v>17</v>
      </c>
      <c r="T24" s="105">
        <f>IF(Loans!H$23=S24,Loans!H$26,IF(Am!W23&gt;0,Am!W23,0))</f>
        <v>0</v>
      </c>
      <c r="U24" s="105">
        <f>T24*(Loans!H$28/12)</f>
        <v>0</v>
      </c>
      <c r="V24" s="106">
        <f>IF(T24&gt;0,IF(T24&lt;Loans!H$30,T24,IF(SUM(Loans!H$23+Loans!H$24)&gt;S24,0,SUM(Loans!H$30-U24))),0)</f>
        <v>0</v>
      </c>
      <c r="W24" s="106">
        <f t="shared" si="7"/>
        <v>0</v>
      </c>
      <c r="X24" s="103"/>
      <c r="Y24" s="104">
        <f t="shared" si="2"/>
        <v>17</v>
      </c>
      <c r="Z24" s="105">
        <f>IF(Loans!C$38=Y24,Loans!C$41,IF(Am!AC23&gt;0,Am!AC23,0))</f>
        <v>0</v>
      </c>
      <c r="AA24" s="105">
        <f>Z24*(Loans!C$43/12)</f>
        <v>0</v>
      </c>
      <c r="AB24" s="106">
        <f>IF(Z24&gt;0,IF(Z24&lt;Loans!C$45,Z24,IF(SUM(Loans!C$38+Loans!C$39)&gt;Y24,0,SUM(Loans!C$45-AA24))),0)</f>
        <v>0</v>
      </c>
      <c r="AC24" s="106">
        <f t="shared" si="8"/>
        <v>0</v>
      </c>
      <c r="AD24" s="103"/>
      <c r="AE24" s="104">
        <f t="shared" si="3"/>
        <v>17</v>
      </c>
      <c r="AF24" s="105">
        <f>IF(Loans!H$38=AE24,Loans!H$41,IF(Am!AI23&gt;0,Am!AI23,0))</f>
        <v>0</v>
      </c>
      <c r="AG24" s="105">
        <f>AF24*(Loans!H$43/12)</f>
        <v>0</v>
      </c>
      <c r="AH24" s="106">
        <f>IF(AF24&gt;0,IF(AF24&lt;Loans!H$45,AF24,IF(SUM(Loans!H$38+Loans!H$39)&gt;AE24,0,SUM(Loans!H$45-AG24))),0)</f>
        <v>0</v>
      </c>
      <c r="AI24" s="106">
        <f t="shared" si="9"/>
        <v>0</v>
      </c>
    </row>
    <row r="25" spans="1:35" ht="9" customHeight="1" x14ac:dyDescent="0.15">
      <c r="A25" s="104">
        <f t="shared" si="10"/>
        <v>18</v>
      </c>
      <c r="B25" s="105">
        <f>IF(Loans!C$8=A25,Loans!C$11,IF(Am!E24&gt;0,Am!E24,0))</f>
        <v>0</v>
      </c>
      <c r="C25" s="105">
        <f>B25*(Loans!C$13/12)</f>
        <v>0</v>
      </c>
      <c r="D25" s="106">
        <f>IF(B25&gt;0,IF(B25&lt;Loans!C$15,B25,IF(SUM(Loans!C$8+Loans!C$9)&gt;A25,0,SUM(Loans!C$15-Am!C25))),0)</f>
        <v>0</v>
      </c>
      <c r="E25" s="106">
        <f t="shared" si="11"/>
        <v>0</v>
      </c>
      <c r="F25" s="84"/>
      <c r="G25" s="104">
        <f t="shared" si="4"/>
        <v>18</v>
      </c>
      <c r="H25" s="105">
        <f>IF(Loans!H$8=G25,Loans!H$11,IF(Am!K24&gt;0,Am!K24,0))</f>
        <v>0</v>
      </c>
      <c r="I25" s="105">
        <f>H25*(Loans!H$13/12)</f>
        <v>0</v>
      </c>
      <c r="J25" s="106">
        <f>IF(H25&gt;0,IF(H25&lt;Loans!H$15,H25,IF(SUM(Loans!H$8+Loans!H$9)&gt;G25,0,SUM(Loans!H$15-I25))),0)</f>
        <v>0</v>
      </c>
      <c r="K25" s="106">
        <f t="shared" si="5"/>
        <v>0</v>
      </c>
      <c r="M25" s="104">
        <f t="shared" si="0"/>
        <v>18</v>
      </c>
      <c r="N25" s="105">
        <f>IF(Loans!C$23=M25,Loans!C$26,IF(Am!Q24&gt;0,Am!Q24,0))</f>
        <v>0</v>
      </c>
      <c r="O25" s="105">
        <f>N25*(Loans!C$28/12)</f>
        <v>0</v>
      </c>
      <c r="P25" s="106">
        <f>IF(N25&gt;0,IF(N25&lt;Loans!C$30,N25,IF(SUM(Loans!C$23+Loans!C$24)&gt;M25,0,SUM(Loans!C$30-O25))),0)</f>
        <v>0</v>
      </c>
      <c r="Q25" s="106">
        <f t="shared" si="6"/>
        <v>0</v>
      </c>
      <c r="S25" s="104">
        <f t="shared" si="1"/>
        <v>18</v>
      </c>
      <c r="T25" s="105">
        <f>IF(Loans!H$23=S25,Loans!H$26,IF(Am!W24&gt;0,Am!W24,0))</f>
        <v>0</v>
      </c>
      <c r="U25" s="105">
        <f>T25*(Loans!H$28/12)</f>
        <v>0</v>
      </c>
      <c r="V25" s="106">
        <f>IF(T25&gt;0,IF(T25&lt;Loans!H$30,T25,IF(SUM(Loans!H$23+Loans!H$24)&gt;S25,0,SUM(Loans!H$30-U25))),0)</f>
        <v>0</v>
      </c>
      <c r="W25" s="106">
        <f t="shared" si="7"/>
        <v>0</v>
      </c>
      <c r="X25" s="103"/>
      <c r="Y25" s="104">
        <f t="shared" si="2"/>
        <v>18</v>
      </c>
      <c r="Z25" s="105">
        <f>IF(Loans!C$38=Y25,Loans!C$41,IF(Am!AC24&gt;0,Am!AC24,0))</f>
        <v>0</v>
      </c>
      <c r="AA25" s="105">
        <f>Z25*(Loans!C$43/12)</f>
        <v>0</v>
      </c>
      <c r="AB25" s="106">
        <f>IF(Z25&gt;0,IF(Z25&lt;Loans!C$45,Z25,IF(SUM(Loans!C$38+Loans!C$39)&gt;Y25,0,SUM(Loans!C$45-AA25))),0)</f>
        <v>0</v>
      </c>
      <c r="AC25" s="106">
        <f t="shared" si="8"/>
        <v>0</v>
      </c>
      <c r="AD25" s="103"/>
      <c r="AE25" s="104">
        <f t="shared" si="3"/>
        <v>18</v>
      </c>
      <c r="AF25" s="105">
        <f>IF(Loans!H$38=AE25,Loans!H$41,IF(Am!AI24&gt;0,Am!AI24,0))</f>
        <v>0</v>
      </c>
      <c r="AG25" s="105">
        <f>AF25*(Loans!H$43/12)</f>
        <v>0</v>
      </c>
      <c r="AH25" s="106">
        <f>IF(AF25&gt;0,IF(AF25&lt;Loans!H$45,AF25,IF(SUM(Loans!H$38+Loans!H$39)&gt;AE25,0,SUM(Loans!H$45-AG25))),0)</f>
        <v>0</v>
      </c>
      <c r="AI25" s="106">
        <f t="shared" si="9"/>
        <v>0</v>
      </c>
    </row>
    <row r="26" spans="1:35" ht="9" customHeight="1" x14ac:dyDescent="0.15">
      <c r="A26" s="104">
        <f t="shared" si="10"/>
        <v>19</v>
      </c>
      <c r="B26" s="105">
        <f>IF(Loans!C$8=A26,Loans!C$11,IF(Am!E25&gt;0,Am!E25,0))</f>
        <v>0</v>
      </c>
      <c r="C26" s="105">
        <f>B26*(Loans!C$13/12)</f>
        <v>0</v>
      </c>
      <c r="D26" s="106">
        <f>IF(B26&gt;0,IF(B26&lt;Loans!C$15,B26,IF(SUM(Loans!C$8+Loans!C$9)&gt;A26,0,SUM(Loans!C$15-Am!C26))),0)</f>
        <v>0</v>
      </c>
      <c r="E26" s="106">
        <f t="shared" si="11"/>
        <v>0</v>
      </c>
      <c r="F26" s="84"/>
      <c r="G26" s="104">
        <f t="shared" si="4"/>
        <v>19</v>
      </c>
      <c r="H26" s="105">
        <f>IF(Loans!H$8=G26,Loans!H$11,IF(Am!K25&gt;0,Am!K25,0))</f>
        <v>0</v>
      </c>
      <c r="I26" s="105">
        <f>H26*(Loans!H$13/12)</f>
        <v>0</v>
      </c>
      <c r="J26" s="106">
        <f>IF(H26&gt;0,IF(H26&lt;Loans!H$15,H26,IF(SUM(Loans!H$8+Loans!H$9)&gt;G26,0,SUM(Loans!H$15-I26))),0)</f>
        <v>0</v>
      </c>
      <c r="K26" s="106">
        <f t="shared" si="5"/>
        <v>0</v>
      </c>
      <c r="M26" s="104">
        <f t="shared" si="0"/>
        <v>19</v>
      </c>
      <c r="N26" s="105">
        <f>IF(Loans!C$23=M26,Loans!C$26,IF(Am!Q25&gt;0,Am!Q25,0))</f>
        <v>0</v>
      </c>
      <c r="O26" s="105">
        <f>N26*(Loans!C$28/12)</f>
        <v>0</v>
      </c>
      <c r="P26" s="106">
        <f>IF(N26&gt;0,IF(N26&lt;Loans!C$30,N26,IF(SUM(Loans!C$23+Loans!C$24)&gt;M26,0,SUM(Loans!C$30-O26))),0)</f>
        <v>0</v>
      </c>
      <c r="Q26" s="106">
        <f t="shared" si="6"/>
        <v>0</v>
      </c>
      <c r="S26" s="104">
        <f t="shared" si="1"/>
        <v>19</v>
      </c>
      <c r="T26" s="105">
        <f>IF(Loans!H$23=S26,Loans!H$26,IF(Am!W25&gt;0,Am!W25,0))</f>
        <v>0</v>
      </c>
      <c r="U26" s="105">
        <f>T26*(Loans!H$28/12)</f>
        <v>0</v>
      </c>
      <c r="V26" s="106">
        <f>IF(T26&gt;0,IF(T26&lt;Loans!H$30,T26,IF(SUM(Loans!H$23+Loans!H$24)&gt;S26,0,SUM(Loans!H$30-U26))),0)</f>
        <v>0</v>
      </c>
      <c r="W26" s="106">
        <f t="shared" si="7"/>
        <v>0</v>
      </c>
      <c r="X26" s="103"/>
      <c r="Y26" s="104">
        <f t="shared" si="2"/>
        <v>19</v>
      </c>
      <c r="Z26" s="105">
        <f>IF(Loans!C$38=Y26,Loans!C$41,IF(Am!AC25&gt;0,Am!AC25,0))</f>
        <v>0</v>
      </c>
      <c r="AA26" s="105">
        <f>Z26*(Loans!C$43/12)</f>
        <v>0</v>
      </c>
      <c r="AB26" s="106">
        <f>IF(Z26&gt;0,IF(Z26&lt;Loans!C$45,Z26,IF(SUM(Loans!C$38+Loans!C$39)&gt;Y26,0,SUM(Loans!C$45-AA26))),0)</f>
        <v>0</v>
      </c>
      <c r="AC26" s="106">
        <f t="shared" si="8"/>
        <v>0</v>
      </c>
      <c r="AD26" s="103"/>
      <c r="AE26" s="104">
        <f t="shared" si="3"/>
        <v>19</v>
      </c>
      <c r="AF26" s="105">
        <f>IF(Loans!H$38=AE26,Loans!H$41,IF(Am!AI25&gt;0,Am!AI25,0))</f>
        <v>0</v>
      </c>
      <c r="AG26" s="105">
        <f>AF26*(Loans!H$43/12)</f>
        <v>0</v>
      </c>
      <c r="AH26" s="106">
        <f>IF(AF26&gt;0,IF(AF26&lt;Loans!H$45,AF26,IF(SUM(Loans!H$38+Loans!H$39)&gt;AE26,0,SUM(Loans!H$45-AG26))),0)</f>
        <v>0</v>
      </c>
      <c r="AI26" s="106">
        <f t="shared" si="9"/>
        <v>0</v>
      </c>
    </row>
    <row r="27" spans="1:35" ht="9" customHeight="1" x14ac:dyDescent="0.15">
      <c r="A27" s="104">
        <f t="shared" si="10"/>
        <v>20</v>
      </c>
      <c r="B27" s="105">
        <f>IF(Loans!C$8=A27,Loans!C$11,IF(Am!E26&gt;0,Am!E26,0))</f>
        <v>0</v>
      </c>
      <c r="C27" s="105">
        <f>B27*(Loans!C$13/12)</f>
        <v>0</v>
      </c>
      <c r="D27" s="106">
        <f>IF(B27&gt;0,IF(B27&lt;Loans!C$15,B27,IF(SUM(Loans!C$8+Loans!C$9)&gt;A27,0,SUM(Loans!C$15-Am!C27))),0)</f>
        <v>0</v>
      </c>
      <c r="E27" s="106">
        <f t="shared" si="11"/>
        <v>0</v>
      </c>
      <c r="F27" s="84"/>
      <c r="G27" s="104">
        <f t="shared" si="4"/>
        <v>20</v>
      </c>
      <c r="H27" s="105">
        <f>IF(Loans!H$8=G27,Loans!H$11,IF(Am!K26&gt;0,Am!K26,0))</f>
        <v>0</v>
      </c>
      <c r="I27" s="105">
        <f>H27*(Loans!H$13/12)</f>
        <v>0</v>
      </c>
      <c r="J27" s="106">
        <f>IF(H27&gt;0,IF(H27&lt;Loans!H$15,H27,IF(SUM(Loans!H$8+Loans!H$9)&gt;G27,0,SUM(Loans!H$15-I27))),0)</f>
        <v>0</v>
      </c>
      <c r="K27" s="106">
        <f t="shared" si="5"/>
        <v>0</v>
      </c>
      <c r="M27" s="104">
        <f t="shared" si="0"/>
        <v>20</v>
      </c>
      <c r="N27" s="105">
        <f>IF(Loans!C$23=M27,Loans!C$26,IF(Am!Q26&gt;0,Am!Q26,0))</f>
        <v>0</v>
      </c>
      <c r="O27" s="105">
        <f>N27*(Loans!C$28/12)</f>
        <v>0</v>
      </c>
      <c r="P27" s="106">
        <f>IF(N27&gt;0,IF(N27&lt;Loans!C$30,N27,IF(SUM(Loans!C$23+Loans!C$24)&gt;M27,0,SUM(Loans!C$30-O27))),0)</f>
        <v>0</v>
      </c>
      <c r="Q27" s="106">
        <f t="shared" si="6"/>
        <v>0</v>
      </c>
      <c r="S27" s="104">
        <f t="shared" si="1"/>
        <v>20</v>
      </c>
      <c r="T27" s="105">
        <f>IF(Loans!H$23=S27,Loans!H$26,IF(Am!W26&gt;0,Am!W26,0))</f>
        <v>0</v>
      </c>
      <c r="U27" s="105">
        <f>T27*(Loans!H$28/12)</f>
        <v>0</v>
      </c>
      <c r="V27" s="106">
        <f>IF(T27&gt;0,IF(T27&lt;Loans!H$30,T27,IF(SUM(Loans!H$23+Loans!H$24)&gt;S27,0,SUM(Loans!H$30-U27))),0)</f>
        <v>0</v>
      </c>
      <c r="W27" s="106">
        <f t="shared" si="7"/>
        <v>0</v>
      </c>
      <c r="X27" s="103"/>
      <c r="Y27" s="104">
        <f t="shared" si="2"/>
        <v>20</v>
      </c>
      <c r="Z27" s="105">
        <f>IF(Loans!C$38=Y27,Loans!C$41,IF(Am!AC26&gt;0,Am!AC26,0))</f>
        <v>0</v>
      </c>
      <c r="AA27" s="105">
        <f>Z27*(Loans!C$43/12)</f>
        <v>0</v>
      </c>
      <c r="AB27" s="106">
        <f>IF(Z27&gt;0,IF(Z27&lt;Loans!C$45,Z27,IF(SUM(Loans!C$38+Loans!C$39)&gt;Y27,0,SUM(Loans!C$45-AA27))),0)</f>
        <v>0</v>
      </c>
      <c r="AC27" s="106">
        <f t="shared" si="8"/>
        <v>0</v>
      </c>
      <c r="AD27" s="103"/>
      <c r="AE27" s="104">
        <f t="shared" si="3"/>
        <v>20</v>
      </c>
      <c r="AF27" s="105">
        <f>IF(Loans!H$38=AE27,Loans!H$41,IF(Am!AI26&gt;0,Am!AI26,0))</f>
        <v>0</v>
      </c>
      <c r="AG27" s="105">
        <f>AF27*(Loans!H$43/12)</f>
        <v>0</v>
      </c>
      <c r="AH27" s="106">
        <f>IF(AF27&gt;0,IF(AF27&lt;Loans!H$45,AF27,IF(SUM(Loans!H$38+Loans!H$39)&gt;AE27,0,SUM(Loans!H$45-AG27))),0)</f>
        <v>0</v>
      </c>
      <c r="AI27" s="106">
        <f t="shared" si="9"/>
        <v>0</v>
      </c>
    </row>
    <row r="28" spans="1:35" ht="9" customHeight="1" x14ac:dyDescent="0.15">
      <c r="A28" s="104">
        <f t="shared" si="10"/>
        <v>21</v>
      </c>
      <c r="B28" s="105">
        <f>IF(Loans!C$8=A28,Loans!C$11,IF(Am!E27&gt;0,Am!E27,0))</f>
        <v>0</v>
      </c>
      <c r="C28" s="105">
        <f>B28*(Loans!C$13/12)</f>
        <v>0</v>
      </c>
      <c r="D28" s="106">
        <f>IF(B28&gt;0,IF(B28&lt;Loans!C$15,B28,IF(SUM(Loans!C$8+Loans!C$9)&gt;A28,0,SUM(Loans!C$15-Am!C28))),0)</f>
        <v>0</v>
      </c>
      <c r="E28" s="106">
        <f t="shared" si="11"/>
        <v>0</v>
      </c>
      <c r="F28" s="84"/>
      <c r="G28" s="104">
        <f t="shared" si="4"/>
        <v>21</v>
      </c>
      <c r="H28" s="105">
        <f>IF(Loans!H$8=G28,Loans!H$11,IF(Am!K27&gt;0,Am!K27,0))</f>
        <v>0</v>
      </c>
      <c r="I28" s="105">
        <f>H28*(Loans!H$13/12)</f>
        <v>0</v>
      </c>
      <c r="J28" s="106">
        <f>IF(H28&gt;0,IF(H28&lt;Loans!H$15,H28,IF(SUM(Loans!H$8+Loans!H$9)&gt;G28,0,SUM(Loans!H$15-I28))),0)</f>
        <v>0</v>
      </c>
      <c r="K28" s="106">
        <f t="shared" si="5"/>
        <v>0</v>
      </c>
      <c r="M28" s="104">
        <f t="shared" si="0"/>
        <v>21</v>
      </c>
      <c r="N28" s="105">
        <f>IF(Loans!C$23=M28,Loans!C$26,IF(Am!Q27&gt;0,Am!Q27,0))</f>
        <v>0</v>
      </c>
      <c r="O28" s="105">
        <f>N28*(Loans!C$28/12)</f>
        <v>0</v>
      </c>
      <c r="P28" s="106">
        <f>IF(N28&gt;0,IF(N28&lt;Loans!C$30,N28,IF(SUM(Loans!C$23+Loans!C$24)&gt;M28,0,SUM(Loans!C$30-O28))),0)</f>
        <v>0</v>
      </c>
      <c r="Q28" s="106">
        <f t="shared" si="6"/>
        <v>0</v>
      </c>
      <c r="S28" s="104">
        <f t="shared" si="1"/>
        <v>21</v>
      </c>
      <c r="T28" s="105">
        <f>IF(Loans!H$23=S28,Loans!H$26,IF(Am!W27&gt;0,Am!W27,0))</f>
        <v>0</v>
      </c>
      <c r="U28" s="105">
        <f>T28*(Loans!H$28/12)</f>
        <v>0</v>
      </c>
      <c r="V28" s="106">
        <f>IF(T28&gt;0,IF(T28&lt;Loans!H$30,T28,IF(SUM(Loans!H$23+Loans!H$24)&gt;S28,0,SUM(Loans!H$30-U28))),0)</f>
        <v>0</v>
      </c>
      <c r="W28" s="106">
        <f t="shared" si="7"/>
        <v>0</v>
      </c>
      <c r="X28" s="103"/>
      <c r="Y28" s="104">
        <f t="shared" si="2"/>
        <v>21</v>
      </c>
      <c r="Z28" s="105">
        <f>IF(Loans!C$38=Y28,Loans!C$41,IF(Am!AC27&gt;0,Am!AC27,0))</f>
        <v>0</v>
      </c>
      <c r="AA28" s="105">
        <f>Z28*(Loans!C$43/12)</f>
        <v>0</v>
      </c>
      <c r="AB28" s="106">
        <f>IF(Z28&gt;0,IF(Z28&lt;Loans!C$45,Z28,IF(SUM(Loans!C$38+Loans!C$39)&gt;Y28,0,SUM(Loans!C$45-AA28))),0)</f>
        <v>0</v>
      </c>
      <c r="AC28" s="106">
        <f t="shared" si="8"/>
        <v>0</v>
      </c>
      <c r="AD28" s="103"/>
      <c r="AE28" s="104">
        <f t="shared" si="3"/>
        <v>21</v>
      </c>
      <c r="AF28" s="105">
        <f>IF(Loans!H$38=AE28,Loans!H$41,IF(Am!AI27&gt;0,Am!AI27,0))</f>
        <v>0</v>
      </c>
      <c r="AG28" s="105">
        <f>AF28*(Loans!H$43/12)</f>
        <v>0</v>
      </c>
      <c r="AH28" s="106">
        <f>IF(AF28&gt;0,IF(AF28&lt;Loans!H$45,AF28,IF(SUM(Loans!H$38+Loans!H$39)&gt;AE28,0,SUM(Loans!H$45-AG28))),0)</f>
        <v>0</v>
      </c>
      <c r="AI28" s="106">
        <f t="shared" si="9"/>
        <v>0</v>
      </c>
    </row>
    <row r="29" spans="1:35" ht="9" customHeight="1" x14ac:dyDescent="0.15">
      <c r="A29" s="104">
        <f t="shared" si="10"/>
        <v>22</v>
      </c>
      <c r="B29" s="105">
        <f>IF(Loans!C$8=A29,Loans!C$11,IF(Am!E28&gt;0,Am!E28,0))</f>
        <v>0</v>
      </c>
      <c r="C29" s="105">
        <f>B29*(Loans!C$13/12)</f>
        <v>0</v>
      </c>
      <c r="D29" s="106">
        <f>IF(B29&gt;0,IF(B29&lt;Loans!C$15,B29,IF(SUM(Loans!C$8+Loans!C$9)&gt;A29,0,SUM(Loans!C$15-Am!C29))),0)</f>
        <v>0</v>
      </c>
      <c r="E29" s="106">
        <f t="shared" si="11"/>
        <v>0</v>
      </c>
      <c r="F29" s="84"/>
      <c r="G29" s="104">
        <f t="shared" si="4"/>
        <v>22</v>
      </c>
      <c r="H29" s="105">
        <f>IF(Loans!H$8=G29,Loans!H$11,IF(Am!K28&gt;0,Am!K28,0))</f>
        <v>0</v>
      </c>
      <c r="I29" s="105">
        <f>H29*(Loans!H$13/12)</f>
        <v>0</v>
      </c>
      <c r="J29" s="106">
        <f>IF(H29&gt;0,IF(H29&lt;Loans!H$15,H29,IF(SUM(Loans!H$8+Loans!H$9)&gt;G29,0,SUM(Loans!H$15-I29))),0)</f>
        <v>0</v>
      </c>
      <c r="K29" s="106">
        <f t="shared" si="5"/>
        <v>0</v>
      </c>
      <c r="M29" s="104">
        <f t="shared" si="0"/>
        <v>22</v>
      </c>
      <c r="N29" s="105">
        <f>IF(Loans!C$23=M29,Loans!C$26,IF(Am!Q28&gt;0,Am!Q28,0))</f>
        <v>0</v>
      </c>
      <c r="O29" s="105">
        <f>N29*(Loans!C$28/12)</f>
        <v>0</v>
      </c>
      <c r="P29" s="106">
        <f>IF(N29&gt;0,IF(N29&lt;Loans!C$30,N29,IF(SUM(Loans!C$23+Loans!C$24)&gt;M29,0,SUM(Loans!C$30-O29))),0)</f>
        <v>0</v>
      </c>
      <c r="Q29" s="106">
        <f t="shared" si="6"/>
        <v>0</v>
      </c>
      <c r="S29" s="104">
        <f t="shared" si="1"/>
        <v>22</v>
      </c>
      <c r="T29" s="105">
        <f>IF(Loans!H$23=S29,Loans!H$26,IF(Am!W28&gt;0,Am!W28,0))</f>
        <v>0</v>
      </c>
      <c r="U29" s="105">
        <f>T29*(Loans!H$28/12)</f>
        <v>0</v>
      </c>
      <c r="V29" s="106">
        <f>IF(T29&gt;0,IF(T29&lt;Loans!H$30,T29,IF(SUM(Loans!H$23+Loans!H$24)&gt;S29,0,SUM(Loans!H$30-U29))),0)</f>
        <v>0</v>
      </c>
      <c r="W29" s="106">
        <f t="shared" si="7"/>
        <v>0</v>
      </c>
      <c r="X29" s="103"/>
      <c r="Y29" s="104">
        <f t="shared" si="2"/>
        <v>22</v>
      </c>
      <c r="Z29" s="105">
        <f>IF(Loans!C$38=Y29,Loans!C$41,IF(Am!AC28&gt;0,Am!AC28,0))</f>
        <v>0</v>
      </c>
      <c r="AA29" s="105">
        <f>Z29*(Loans!C$43/12)</f>
        <v>0</v>
      </c>
      <c r="AB29" s="106">
        <f>IF(Z29&gt;0,IF(Z29&lt;Loans!C$45,Z29,IF(SUM(Loans!C$38+Loans!C$39)&gt;Y29,0,SUM(Loans!C$45-AA29))),0)</f>
        <v>0</v>
      </c>
      <c r="AC29" s="106">
        <f t="shared" si="8"/>
        <v>0</v>
      </c>
      <c r="AD29" s="103"/>
      <c r="AE29" s="104">
        <f t="shared" si="3"/>
        <v>22</v>
      </c>
      <c r="AF29" s="105">
        <f>IF(Loans!H$38=AE29,Loans!H$41,IF(Am!AI28&gt;0,Am!AI28,0))</f>
        <v>0</v>
      </c>
      <c r="AG29" s="105">
        <f>AF29*(Loans!H$43/12)</f>
        <v>0</v>
      </c>
      <c r="AH29" s="106">
        <f>IF(AF29&gt;0,IF(AF29&lt;Loans!H$45,AF29,IF(SUM(Loans!H$38+Loans!H$39)&gt;AE29,0,SUM(Loans!H$45-AG29))),0)</f>
        <v>0</v>
      </c>
      <c r="AI29" s="106">
        <f t="shared" si="9"/>
        <v>0</v>
      </c>
    </row>
    <row r="30" spans="1:35" ht="9" customHeight="1" x14ac:dyDescent="0.15">
      <c r="A30" s="104">
        <f t="shared" si="10"/>
        <v>23</v>
      </c>
      <c r="B30" s="105">
        <f>IF(Loans!C$8=A30,Loans!C$11,IF(Am!E29&gt;0,Am!E29,0))</f>
        <v>0</v>
      </c>
      <c r="C30" s="105">
        <f>B30*(Loans!C$13/12)</f>
        <v>0</v>
      </c>
      <c r="D30" s="106">
        <f>IF(B30&gt;0,IF(B30&lt;Loans!C$15,B30,IF(SUM(Loans!C$8+Loans!C$9)&gt;A30,0,SUM(Loans!C$15-Am!C30))),0)</f>
        <v>0</v>
      </c>
      <c r="E30" s="106">
        <f t="shared" si="11"/>
        <v>0</v>
      </c>
      <c r="F30" s="84"/>
      <c r="G30" s="104">
        <f t="shared" si="4"/>
        <v>23</v>
      </c>
      <c r="H30" s="105">
        <f>IF(Loans!H$8=G30,Loans!H$11,IF(Am!K29&gt;0,Am!K29,0))</f>
        <v>0</v>
      </c>
      <c r="I30" s="105">
        <f>H30*(Loans!H$13/12)</f>
        <v>0</v>
      </c>
      <c r="J30" s="106">
        <f>IF(H30&gt;0,IF(H30&lt;Loans!H$15,H30,IF(SUM(Loans!H$8+Loans!H$9)&gt;G30,0,SUM(Loans!H$15-I30))),0)</f>
        <v>0</v>
      </c>
      <c r="K30" s="106">
        <f t="shared" si="5"/>
        <v>0</v>
      </c>
      <c r="M30" s="104">
        <f t="shared" si="0"/>
        <v>23</v>
      </c>
      <c r="N30" s="105">
        <f>IF(Loans!C$23=M30,Loans!C$26,IF(Am!Q29&gt;0,Am!Q29,0))</f>
        <v>0</v>
      </c>
      <c r="O30" s="105">
        <f>N30*(Loans!C$28/12)</f>
        <v>0</v>
      </c>
      <c r="P30" s="106">
        <f>IF(N30&gt;0,IF(N30&lt;Loans!C$30,N30,IF(SUM(Loans!C$23+Loans!C$24)&gt;M30,0,SUM(Loans!C$30-O30))),0)</f>
        <v>0</v>
      </c>
      <c r="Q30" s="106">
        <f t="shared" si="6"/>
        <v>0</v>
      </c>
      <c r="S30" s="104">
        <f t="shared" si="1"/>
        <v>23</v>
      </c>
      <c r="T30" s="105">
        <f>IF(Loans!H$23=S30,Loans!H$26,IF(Am!W29&gt;0,Am!W29,0))</f>
        <v>0</v>
      </c>
      <c r="U30" s="105">
        <f>T30*(Loans!H$28/12)</f>
        <v>0</v>
      </c>
      <c r="V30" s="106">
        <f>IF(T30&gt;0,IF(T30&lt;Loans!H$30,T30,IF(SUM(Loans!H$23+Loans!H$24)&gt;S30,0,SUM(Loans!H$30-U30))),0)</f>
        <v>0</v>
      </c>
      <c r="W30" s="106">
        <f t="shared" si="7"/>
        <v>0</v>
      </c>
      <c r="X30" s="103"/>
      <c r="Y30" s="104">
        <f t="shared" si="2"/>
        <v>23</v>
      </c>
      <c r="Z30" s="105">
        <f>IF(Loans!C$38=Y30,Loans!C$41,IF(Am!AC29&gt;0,Am!AC29,0))</f>
        <v>0</v>
      </c>
      <c r="AA30" s="105">
        <f>Z30*(Loans!C$43/12)</f>
        <v>0</v>
      </c>
      <c r="AB30" s="106">
        <f>IF(Z30&gt;0,IF(Z30&lt;Loans!C$45,Z30,IF(SUM(Loans!C$38+Loans!C$39)&gt;Y30,0,SUM(Loans!C$45-AA30))),0)</f>
        <v>0</v>
      </c>
      <c r="AC30" s="106">
        <f t="shared" si="8"/>
        <v>0</v>
      </c>
      <c r="AD30" s="103"/>
      <c r="AE30" s="104">
        <f t="shared" si="3"/>
        <v>23</v>
      </c>
      <c r="AF30" s="105">
        <f>IF(Loans!H$38=AE30,Loans!H$41,IF(Am!AI29&gt;0,Am!AI29,0))</f>
        <v>0</v>
      </c>
      <c r="AG30" s="105">
        <f>AF30*(Loans!H$43/12)</f>
        <v>0</v>
      </c>
      <c r="AH30" s="106">
        <f>IF(AF30&gt;0,IF(AF30&lt;Loans!H$45,AF30,IF(SUM(Loans!H$38+Loans!H$39)&gt;AE30,0,SUM(Loans!H$45-AG30))),0)</f>
        <v>0</v>
      </c>
      <c r="AI30" s="106">
        <f t="shared" si="9"/>
        <v>0</v>
      </c>
    </row>
    <row r="31" spans="1:35" ht="9" customHeight="1" x14ac:dyDescent="0.15">
      <c r="A31" s="107">
        <f t="shared" si="10"/>
        <v>24</v>
      </c>
      <c r="B31" s="108">
        <f>IF(Loans!C$8=A31,Loans!C$11,IF(Am!E30&gt;0,Am!E30,0))</f>
        <v>0</v>
      </c>
      <c r="C31" s="108">
        <f>B31*(Loans!C$13/12)</f>
        <v>0</v>
      </c>
      <c r="D31" s="109">
        <f>IF(B31&gt;0,IF(B31&lt;Loans!C$15,B31,IF(SUM(Loans!C$8+Loans!C$9)&gt;A31,0,SUM(Loans!C$15-Am!C31))),0)</f>
        <v>0</v>
      </c>
      <c r="E31" s="109">
        <f t="shared" si="11"/>
        <v>0</v>
      </c>
      <c r="F31" s="84"/>
      <c r="G31" s="107">
        <f t="shared" si="4"/>
        <v>24</v>
      </c>
      <c r="H31" s="108">
        <f>IF(Loans!H$8=G31,Loans!H$11,IF(Am!K30&gt;0,Am!K30,0))</f>
        <v>0</v>
      </c>
      <c r="I31" s="108">
        <f>H31*(Loans!H$13/12)</f>
        <v>0</v>
      </c>
      <c r="J31" s="109">
        <f>IF(H31&gt;0,IF(H31&lt;Loans!H$15,H31,IF(SUM(Loans!H$8+Loans!H$9)&gt;G31,0,SUM(Loans!H$15-I31))),0)</f>
        <v>0</v>
      </c>
      <c r="K31" s="109">
        <f t="shared" si="5"/>
        <v>0</v>
      </c>
      <c r="M31" s="107">
        <f t="shared" si="0"/>
        <v>24</v>
      </c>
      <c r="N31" s="108">
        <f>IF(Loans!C$23=M31,Loans!C$26,IF(Am!Q30&gt;0,Am!Q30,0))</f>
        <v>0</v>
      </c>
      <c r="O31" s="108">
        <f>N31*(Loans!C$28/12)</f>
        <v>0</v>
      </c>
      <c r="P31" s="109">
        <f>IF(N31&gt;0,IF(N31&lt;Loans!C$30,N31,IF(SUM(Loans!C$23+Loans!C$24)&gt;M31,0,SUM(Loans!C$30-O31))),0)</f>
        <v>0</v>
      </c>
      <c r="Q31" s="109">
        <f t="shared" si="6"/>
        <v>0</v>
      </c>
      <c r="S31" s="107">
        <f t="shared" si="1"/>
        <v>24</v>
      </c>
      <c r="T31" s="108">
        <f>IF(Loans!H$23=S31,Loans!H$26,IF(Am!W30&gt;0,Am!W30,0))</f>
        <v>0</v>
      </c>
      <c r="U31" s="108">
        <f>T31*(Loans!H$28/12)</f>
        <v>0</v>
      </c>
      <c r="V31" s="109">
        <f>IF(T31&gt;0,IF(T31&lt;Loans!H$30,T31,IF(SUM(Loans!H$23+Loans!H$24)&gt;S31,0,SUM(Loans!H$30-U31))),0)</f>
        <v>0</v>
      </c>
      <c r="W31" s="109">
        <f t="shared" si="7"/>
        <v>0</v>
      </c>
      <c r="X31" s="103"/>
      <c r="Y31" s="107">
        <f t="shared" si="2"/>
        <v>24</v>
      </c>
      <c r="Z31" s="108">
        <f>IF(Loans!C$38=Y31,Loans!C$41,IF(Am!AC30&gt;0,Am!AC30,0))</f>
        <v>0</v>
      </c>
      <c r="AA31" s="108">
        <f>Z31*(Loans!C$43/12)</f>
        <v>0</v>
      </c>
      <c r="AB31" s="109">
        <f>IF(Z31&gt;0,IF(Z31&lt;Loans!C$45,Z31,IF(SUM(Loans!C$38+Loans!C$39)&gt;Y31,0,SUM(Loans!C$45-AA31))),0)</f>
        <v>0</v>
      </c>
      <c r="AC31" s="109">
        <f t="shared" si="8"/>
        <v>0</v>
      </c>
      <c r="AD31" s="103"/>
      <c r="AE31" s="107">
        <f t="shared" si="3"/>
        <v>24</v>
      </c>
      <c r="AF31" s="108">
        <f>IF(Loans!H$38=AE31,Loans!H$41,IF(Am!AI30&gt;0,Am!AI30,0))</f>
        <v>0</v>
      </c>
      <c r="AG31" s="108">
        <f>AF31*(Loans!H$43/12)</f>
        <v>0</v>
      </c>
      <c r="AH31" s="109">
        <f>IF(AF31&gt;0,IF(AF31&lt;Loans!H$45,AF31,IF(SUM(Loans!H$38+Loans!H$39)&gt;AE31,0,SUM(Loans!H$45-AG31))),0)</f>
        <v>0</v>
      </c>
      <c r="AI31" s="109">
        <f t="shared" si="9"/>
        <v>0</v>
      </c>
    </row>
    <row r="32" spans="1:35" ht="9" customHeight="1" x14ac:dyDescent="0.15">
      <c r="A32" s="104">
        <f t="shared" si="10"/>
        <v>25</v>
      </c>
      <c r="B32" s="105">
        <f>IF(Loans!C$8=A32,Loans!C$11,IF(Am!E31&gt;0,Am!E31,0))</f>
        <v>0</v>
      </c>
      <c r="C32" s="105">
        <f>B32*(Loans!C$13/12)</f>
        <v>0</v>
      </c>
      <c r="D32" s="106">
        <f>IF(B32&gt;0,IF(B32&lt;Loans!C$15,B32,IF(SUM(Loans!C$8+Loans!C$9)&gt;A32,0,SUM(Loans!C$15-Am!C32))),0)</f>
        <v>0</v>
      </c>
      <c r="E32" s="106">
        <f t="shared" si="11"/>
        <v>0</v>
      </c>
      <c r="F32" s="84"/>
      <c r="G32" s="104">
        <f t="shared" si="4"/>
        <v>25</v>
      </c>
      <c r="H32" s="105">
        <f>IF(Loans!H$8=G32,Loans!H$11,IF(Am!K31&gt;0,Am!K31,0))</f>
        <v>0</v>
      </c>
      <c r="I32" s="105">
        <f>H32*(Loans!H$13/12)</f>
        <v>0</v>
      </c>
      <c r="J32" s="106">
        <f>IF(H32&gt;0,IF(H32&lt;Loans!H$15,H32,IF(SUM(Loans!H$8+Loans!H$9)&gt;G32,0,SUM(Loans!H$15-I32))),0)</f>
        <v>0</v>
      </c>
      <c r="K32" s="106">
        <f t="shared" si="5"/>
        <v>0</v>
      </c>
      <c r="M32" s="104">
        <f t="shared" si="0"/>
        <v>25</v>
      </c>
      <c r="N32" s="105">
        <f>IF(Loans!C$23=M32,Loans!C$26,IF(Am!Q31&gt;0,Am!Q31,0))</f>
        <v>0</v>
      </c>
      <c r="O32" s="105">
        <f>N32*(Loans!C$28/12)</f>
        <v>0</v>
      </c>
      <c r="P32" s="106">
        <f>IF(N32&gt;0,IF(N32&lt;Loans!C$30,N32,IF(SUM(Loans!C$23+Loans!C$24)&gt;M32,0,SUM(Loans!C$30-O32))),0)</f>
        <v>0</v>
      </c>
      <c r="Q32" s="106">
        <f t="shared" si="6"/>
        <v>0</v>
      </c>
      <c r="S32" s="104">
        <f t="shared" si="1"/>
        <v>25</v>
      </c>
      <c r="T32" s="105">
        <f>IF(Loans!H$23=S32,Loans!H$26,IF(Am!W31&gt;0,Am!W31,0))</f>
        <v>0</v>
      </c>
      <c r="U32" s="105">
        <f>T32*(Loans!H$28/12)</f>
        <v>0</v>
      </c>
      <c r="V32" s="106">
        <f>IF(T32&gt;0,IF(T32&lt;Loans!H$30,T32,IF(SUM(Loans!H$23+Loans!H$24)&gt;S32,0,SUM(Loans!H$30-U32))),0)</f>
        <v>0</v>
      </c>
      <c r="W32" s="106">
        <f t="shared" si="7"/>
        <v>0</v>
      </c>
      <c r="X32" s="103"/>
      <c r="Y32" s="104">
        <f t="shared" si="2"/>
        <v>25</v>
      </c>
      <c r="Z32" s="105">
        <f>IF(Loans!C$38=Y32,Loans!C$41,IF(Am!AC31&gt;0,Am!AC31,0))</f>
        <v>0</v>
      </c>
      <c r="AA32" s="105">
        <f>Z32*(Loans!C$43/12)</f>
        <v>0</v>
      </c>
      <c r="AB32" s="106">
        <f>IF(Z32&gt;0,IF(Z32&lt;Loans!C$45,Z32,IF(SUM(Loans!C$38+Loans!C$39)&gt;Y32,0,SUM(Loans!C$45-AA32))),0)</f>
        <v>0</v>
      </c>
      <c r="AC32" s="106">
        <f t="shared" si="8"/>
        <v>0</v>
      </c>
      <c r="AD32" s="103"/>
      <c r="AE32" s="104">
        <f t="shared" si="3"/>
        <v>25</v>
      </c>
      <c r="AF32" s="105">
        <f>IF(Loans!H$38=AE32,Loans!H$41,IF(Am!AI31&gt;0,Am!AI31,0))</f>
        <v>0</v>
      </c>
      <c r="AG32" s="105">
        <f>AF32*(Loans!H$43/12)</f>
        <v>0</v>
      </c>
      <c r="AH32" s="106">
        <f>IF(AF32&gt;0,IF(AF32&lt;Loans!H$45,AF32,IF(SUM(Loans!H$38+Loans!H$39)&gt;AE32,0,SUM(Loans!H$45-AG32))),0)</f>
        <v>0</v>
      </c>
      <c r="AI32" s="106">
        <f t="shared" si="9"/>
        <v>0</v>
      </c>
    </row>
    <row r="33" spans="1:35" ht="9" customHeight="1" x14ac:dyDescent="0.15">
      <c r="A33" s="104">
        <f t="shared" si="10"/>
        <v>26</v>
      </c>
      <c r="B33" s="105">
        <f>IF(Loans!C$8=A33,Loans!C$11,IF(Am!E32&gt;0,Am!E32,0))</f>
        <v>0</v>
      </c>
      <c r="C33" s="105">
        <f>B33*(Loans!C$13/12)</f>
        <v>0</v>
      </c>
      <c r="D33" s="106">
        <f>IF(B33&gt;0,IF(B33&lt;Loans!C$15,B33,IF(SUM(Loans!C$8+Loans!C$9)&gt;A33,0,SUM(Loans!C$15-Am!C33))),0)</f>
        <v>0</v>
      </c>
      <c r="E33" s="106">
        <f t="shared" si="11"/>
        <v>0</v>
      </c>
      <c r="F33" s="84"/>
      <c r="G33" s="104">
        <f t="shared" si="4"/>
        <v>26</v>
      </c>
      <c r="H33" s="105">
        <f>IF(Loans!H$8=G33,Loans!H$11,IF(Am!K32&gt;0,Am!K32,0))</f>
        <v>0</v>
      </c>
      <c r="I33" s="105">
        <f>H33*(Loans!H$13/12)</f>
        <v>0</v>
      </c>
      <c r="J33" s="106">
        <f>IF(H33&gt;0,IF(H33&lt;Loans!H$15,H33,IF(SUM(Loans!H$8+Loans!H$9)&gt;G33,0,SUM(Loans!H$15-I33))),0)</f>
        <v>0</v>
      </c>
      <c r="K33" s="106">
        <f t="shared" si="5"/>
        <v>0</v>
      </c>
      <c r="M33" s="104">
        <f t="shared" si="0"/>
        <v>26</v>
      </c>
      <c r="N33" s="105">
        <f>IF(Loans!C$23=M33,Loans!C$26,IF(Am!Q32&gt;0,Am!Q32,0))</f>
        <v>0</v>
      </c>
      <c r="O33" s="105">
        <f>N33*(Loans!C$28/12)</f>
        <v>0</v>
      </c>
      <c r="P33" s="106">
        <f>IF(N33&gt;0,IF(N33&lt;Loans!C$30,N33,IF(SUM(Loans!C$23+Loans!C$24)&gt;M33,0,SUM(Loans!C$30-O33))),0)</f>
        <v>0</v>
      </c>
      <c r="Q33" s="106">
        <f t="shared" si="6"/>
        <v>0</v>
      </c>
      <c r="S33" s="104">
        <f t="shared" si="1"/>
        <v>26</v>
      </c>
      <c r="T33" s="105">
        <f>IF(Loans!H$23=S33,Loans!H$26,IF(Am!W32&gt;0,Am!W32,0))</f>
        <v>0</v>
      </c>
      <c r="U33" s="105">
        <f>T33*(Loans!H$28/12)</f>
        <v>0</v>
      </c>
      <c r="V33" s="106">
        <f>IF(T33&gt;0,IF(T33&lt;Loans!H$30,T33,IF(SUM(Loans!H$23+Loans!H$24)&gt;S33,0,SUM(Loans!H$30-U33))),0)</f>
        <v>0</v>
      </c>
      <c r="W33" s="106">
        <f t="shared" si="7"/>
        <v>0</v>
      </c>
      <c r="X33" s="103"/>
      <c r="Y33" s="104">
        <f t="shared" si="2"/>
        <v>26</v>
      </c>
      <c r="Z33" s="105">
        <f>IF(Loans!C$38=Y33,Loans!C$41,IF(Am!AC32&gt;0,Am!AC32,0))</f>
        <v>0</v>
      </c>
      <c r="AA33" s="105">
        <f>Z33*(Loans!C$43/12)</f>
        <v>0</v>
      </c>
      <c r="AB33" s="106">
        <f>IF(Z33&gt;0,IF(Z33&lt;Loans!C$45,Z33,IF(SUM(Loans!C$38+Loans!C$39)&gt;Y33,0,SUM(Loans!C$45-AA33))),0)</f>
        <v>0</v>
      </c>
      <c r="AC33" s="106">
        <f t="shared" si="8"/>
        <v>0</v>
      </c>
      <c r="AD33" s="103"/>
      <c r="AE33" s="104">
        <f t="shared" si="3"/>
        <v>26</v>
      </c>
      <c r="AF33" s="105">
        <f>IF(Loans!H$38=AE33,Loans!H$41,IF(Am!AI32&gt;0,Am!AI32,0))</f>
        <v>0</v>
      </c>
      <c r="AG33" s="105">
        <f>AF33*(Loans!H$43/12)</f>
        <v>0</v>
      </c>
      <c r="AH33" s="106">
        <f>IF(AF33&gt;0,IF(AF33&lt;Loans!H$45,AF33,IF(SUM(Loans!H$38+Loans!H$39)&gt;AE33,0,SUM(Loans!H$45-AG33))),0)</f>
        <v>0</v>
      </c>
      <c r="AI33" s="106">
        <f t="shared" si="9"/>
        <v>0</v>
      </c>
    </row>
    <row r="34" spans="1:35" ht="9" customHeight="1" x14ac:dyDescent="0.15">
      <c r="A34" s="104">
        <f t="shared" si="10"/>
        <v>27</v>
      </c>
      <c r="B34" s="105">
        <f>IF(Loans!C$8=A34,Loans!C$11,IF(Am!E33&gt;0,Am!E33,0))</f>
        <v>0</v>
      </c>
      <c r="C34" s="105">
        <f>B34*(Loans!C$13/12)</f>
        <v>0</v>
      </c>
      <c r="D34" s="106">
        <f>IF(B34&gt;0,IF(B34&lt;Loans!C$15,B34,IF(SUM(Loans!C$8+Loans!C$9)&gt;A34,0,SUM(Loans!C$15-Am!C34))),0)</f>
        <v>0</v>
      </c>
      <c r="E34" s="106">
        <f t="shared" si="11"/>
        <v>0</v>
      </c>
      <c r="F34" s="84"/>
      <c r="G34" s="104">
        <f t="shared" si="4"/>
        <v>27</v>
      </c>
      <c r="H34" s="105">
        <f>IF(Loans!H$8=G34,Loans!H$11,IF(Am!K33&gt;0,Am!K33,0))</f>
        <v>0</v>
      </c>
      <c r="I34" s="105">
        <f>H34*(Loans!H$13/12)</f>
        <v>0</v>
      </c>
      <c r="J34" s="106">
        <f>IF(H34&gt;0,IF(H34&lt;Loans!H$15,H34,IF(SUM(Loans!H$8+Loans!H$9)&gt;G34,0,SUM(Loans!H$15-I34))),0)</f>
        <v>0</v>
      </c>
      <c r="K34" s="106">
        <f t="shared" si="5"/>
        <v>0</v>
      </c>
      <c r="M34" s="104">
        <f t="shared" si="0"/>
        <v>27</v>
      </c>
      <c r="N34" s="105">
        <f>IF(Loans!C$23=M34,Loans!C$26,IF(Am!Q33&gt;0,Am!Q33,0))</f>
        <v>0</v>
      </c>
      <c r="O34" s="105">
        <f>N34*(Loans!C$28/12)</f>
        <v>0</v>
      </c>
      <c r="P34" s="106">
        <f>IF(N34&gt;0,IF(N34&lt;Loans!C$30,N34,IF(SUM(Loans!C$23+Loans!C$24)&gt;M34,0,SUM(Loans!C$30-O34))),0)</f>
        <v>0</v>
      </c>
      <c r="Q34" s="106">
        <f t="shared" si="6"/>
        <v>0</v>
      </c>
      <c r="S34" s="104">
        <f t="shared" si="1"/>
        <v>27</v>
      </c>
      <c r="T34" s="105">
        <f>IF(Loans!H$23=S34,Loans!H$26,IF(Am!W33&gt;0,Am!W33,0))</f>
        <v>0</v>
      </c>
      <c r="U34" s="105">
        <f>T34*(Loans!H$28/12)</f>
        <v>0</v>
      </c>
      <c r="V34" s="106">
        <f>IF(T34&gt;0,IF(T34&lt;Loans!H$30,T34,IF(SUM(Loans!H$23+Loans!H$24)&gt;S34,0,SUM(Loans!H$30-U34))),0)</f>
        <v>0</v>
      </c>
      <c r="W34" s="106">
        <f t="shared" si="7"/>
        <v>0</v>
      </c>
      <c r="X34" s="103"/>
      <c r="Y34" s="104">
        <f t="shared" si="2"/>
        <v>27</v>
      </c>
      <c r="Z34" s="105">
        <f>IF(Loans!C$38=Y34,Loans!C$41,IF(Am!AC33&gt;0,Am!AC33,0))</f>
        <v>0</v>
      </c>
      <c r="AA34" s="105">
        <f>Z34*(Loans!C$43/12)</f>
        <v>0</v>
      </c>
      <c r="AB34" s="106">
        <f>IF(Z34&gt;0,IF(Z34&lt;Loans!C$45,Z34,IF(SUM(Loans!C$38+Loans!C$39)&gt;Y34,0,SUM(Loans!C$45-AA34))),0)</f>
        <v>0</v>
      </c>
      <c r="AC34" s="106">
        <f t="shared" si="8"/>
        <v>0</v>
      </c>
      <c r="AD34" s="103"/>
      <c r="AE34" s="104">
        <f t="shared" si="3"/>
        <v>27</v>
      </c>
      <c r="AF34" s="105">
        <f>IF(Loans!H$38=AE34,Loans!H$41,IF(Am!AI33&gt;0,Am!AI33,0))</f>
        <v>0</v>
      </c>
      <c r="AG34" s="105">
        <f>AF34*(Loans!H$43/12)</f>
        <v>0</v>
      </c>
      <c r="AH34" s="106">
        <f>IF(AF34&gt;0,IF(AF34&lt;Loans!H$45,AF34,IF(SUM(Loans!H$38+Loans!H$39)&gt;AE34,0,SUM(Loans!H$45-AG34))),0)</f>
        <v>0</v>
      </c>
      <c r="AI34" s="106">
        <f t="shared" si="9"/>
        <v>0</v>
      </c>
    </row>
    <row r="35" spans="1:35" ht="9" customHeight="1" x14ac:dyDescent="0.15">
      <c r="A35" s="104">
        <f t="shared" si="10"/>
        <v>28</v>
      </c>
      <c r="B35" s="105">
        <f>IF(Loans!C$8=A35,Loans!C$11,IF(Am!E34&gt;0,Am!E34,0))</f>
        <v>0</v>
      </c>
      <c r="C35" s="105">
        <f>B35*(Loans!C$13/12)</f>
        <v>0</v>
      </c>
      <c r="D35" s="106">
        <f>IF(B35&gt;0,IF(B35&lt;Loans!C$15,B35,IF(SUM(Loans!C$8+Loans!C$9)&gt;A35,0,SUM(Loans!C$15-Am!C35))),0)</f>
        <v>0</v>
      </c>
      <c r="E35" s="106">
        <f t="shared" si="11"/>
        <v>0</v>
      </c>
      <c r="F35" s="84"/>
      <c r="G35" s="104">
        <f t="shared" si="4"/>
        <v>28</v>
      </c>
      <c r="H35" s="105">
        <f>IF(Loans!H$8=G35,Loans!H$11,IF(Am!K34&gt;0,Am!K34,0))</f>
        <v>0</v>
      </c>
      <c r="I35" s="105">
        <f>H35*(Loans!H$13/12)</f>
        <v>0</v>
      </c>
      <c r="J35" s="106">
        <f>IF(H35&gt;0,IF(H35&lt;Loans!H$15,H35,IF(SUM(Loans!H$8+Loans!H$9)&gt;G35,0,SUM(Loans!H$15-I35))),0)</f>
        <v>0</v>
      </c>
      <c r="K35" s="106">
        <f t="shared" si="5"/>
        <v>0</v>
      </c>
      <c r="M35" s="104">
        <f t="shared" si="0"/>
        <v>28</v>
      </c>
      <c r="N35" s="105">
        <f>IF(Loans!C$23=M35,Loans!C$26,IF(Am!Q34&gt;0,Am!Q34,0))</f>
        <v>0</v>
      </c>
      <c r="O35" s="105">
        <f>N35*(Loans!C$28/12)</f>
        <v>0</v>
      </c>
      <c r="P35" s="106">
        <f>IF(N35&gt;0,IF(N35&lt;Loans!C$30,N35,IF(SUM(Loans!C$23+Loans!C$24)&gt;M35,0,SUM(Loans!C$30-O35))),0)</f>
        <v>0</v>
      </c>
      <c r="Q35" s="106">
        <f t="shared" si="6"/>
        <v>0</v>
      </c>
      <c r="S35" s="104">
        <f t="shared" si="1"/>
        <v>28</v>
      </c>
      <c r="T35" s="105">
        <f>IF(Loans!H$23=S35,Loans!H$26,IF(Am!W34&gt;0,Am!W34,0))</f>
        <v>0</v>
      </c>
      <c r="U35" s="105">
        <f>T35*(Loans!H$28/12)</f>
        <v>0</v>
      </c>
      <c r="V35" s="106">
        <f>IF(T35&gt;0,IF(T35&lt;Loans!H$30,T35,IF(SUM(Loans!H$23+Loans!H$24)&gt;S35,0,SUM(Loans!H$30-U35))),0)</f>
        <v>0</v>
      </c>
      <c r="W35" s="106">
        <f t="shared" si="7"/>
        <v>0</v>
      </c>
      <c r="X35" s="103"/>
      <c r="Y35" s="104">
        <f t="shared" si="2"/>
        <v>28</v>
      </c>
      <c r="Z35" s="105">
        <f>IF(Loans!C$38=Y35,Loans!C$41,IF(Am!AC34&gt;0,Am!AC34,0))</f>
        <v>0</v>
      </c>
      <c r="AA35" s="105">
        <f>Z35*(Loans!C$43/12)</f>
        <v>0</v>
      </c>
      <c r="AB35" s="106">
        <f>IF(Z35&gt;0,IF(Z35&lt;Loans!C$45,Z35,IF(SUM(Loans!C$38+Loans!C$39)&gt;Y35,0,SUM(Loans!C$45-AA35))),0)</f>
        <v>0</v>
      </c>
      <c r="AC35" s="106">
        <f t="shared" si="8"/>
        <v>0</v>
      </c>
      <c r="AD35" s="103"/>
      <c r="AE35" s="104">
        <f t="shared" si="3"/>
        <v>28</v>
      </c>
      <c r="AF35" s="105">
        <f>IF(Loans!H$38=AE35,Loans!H$41,IF(Am!AI34&gt;0,Am!AI34,0))</f>
        <v>0</v>
      </c>
      <c r="AG35" s="105">
        <f>AF35*(Loans!H$43/12)</f>
        <v>0</v>
      </c>
      <c r="AH35" s="106">
        <f>IF(AF35&gt;0,IF(AF35&lt;Loans!H$45,AF35,IF(SUM(Loans!H$38+Loans!H$39)&gt;AE35,0,SUM(Loans!H$45-AG35))),0)</f>
        <v>0</v>
      </c>
      <c r="AI35" s="106">
        <f t="shared" si="9"/>
        <v>0</v>
      </c>
    </row>
    <row r="36" spans="1:35" ht="9" customHeight="1" x14ac:dyDescent="0.15">
      <c r="A36" s="104">
        <f t="shared" si="10"/>
        <v>29</v>
      </c>
      <c r="B36" s="105">
        <f>IF(Loans!C$8=A36,Loans!C$11,IF(Am!E35&gt;0,Am!E35,0))</f>
        <v>0</v>
      </c>
      <c r="C36" s="105">
        <f>B36*(Loans!C$13/12)</f>
        <v>0</v>
      </c>
      <c r="D36" s="106">
        <f>IF(B36&gt;0,IF(B36&lt;Loans!C$15,B36,IF(SUM(Loans!C$8+Loans!C$9)&gt;A36,0,SUM(Loans!C$15-Am!C36))),0)</f>
        <v>0</v>
      </c>
      <c r="E36" s="106">
        <f t="shared" si="11"/>
        <v>0</v>
      </c>
      <c r="F36" s="84"/>
      <c r="G36" s="104">
        <f t="shared" si="4"/>
        <v>29</v>
      </c>
      <c r="H36" s="105">
        <f>IF(Loans!H$8=G36,Loans!H$11,IF(Am!K35&gt;0,Am!K35,0))</f>
        <v>0</v>
      </c>
      <c r="I36" s="105">
        <f>H36*(Loans!H$13/12)</f>
        <v>0</v>
      </c>
      <c r="J36" s="106">
        <f>IF(H36&gt;0,IF(H36&lt;Loans!H$15,H36,IF(SUM(Loans!H$8+Loans!H$9)&gt;G36,0,SUM(Loans!H$15-I36))),0)</f>
        <v>0</v>
      </c>
      <c r="K36" s="106">
        <f t="shared" si="5"/>
        <v>0</v>
      </c>
      <c r="M36" s="104">
        <f t="shared" si="0"/>
        <v>29</v>
      </c>
      <c r="N36" s="105">
        <f>IF(Loans!C$23=M36,Loans!C$26,IF(Am!Q35&gt;0,Am!Q35,0))</f>
        <v>0</v>
      </c>
      <c r="O36" s="105">
        <f>N36*(Loans!C$28/12)</f>
        <v>0</v>
      </c>
      <c r="P36" s="106">
        <f>IF(N36&gt;0,IF(N36&lt;Loans!C$30,N36,IF(SUM(Loans!C$23+Loans!C$24)&gt;M36,0,SUM(Loans!C$30-O36))),0)</f>
        <v>0</v>
      </c>
      <c r="Q36" s="106">
        <f t="shared" si="6"/>
        <v>0</v>
      </c>
      <c r="S36" s="104">
        <f t="shared" si="1"/>
        <v>29</v>
      </c>
      <c r="T36" s="105">
        <f>IF(Loans!H$23=S36,Loans!H$26,IF(Am!W35&gt;0,Am!W35,0))</f>
        <v>0</v>
      </c>
      <c r="U36" s="105">
        <f>T36*(Loans!H$28/12)</f>
        <v>0</v>
      </c>
      <c r="V36" s="106">
        <f>IF(T36&gt;0,IF(T36&lt;Loans!H$30,T36,IF(SUM(Loans!H$23+Loans!H$24)&gt;S36,0,SUM(Loans!H$30-U36))),0)</f>
        <v>0</v>
      </c>
      <c r="W36" s="106">
        <f t="shared" si="7"/>
        <v>0</v>
      </c>
      <c r="X36" s="103"/>
      <c r="Y36" s="104">
        <f t="shared" si="2"/>
        <v>29</v>
      </c>
      <c r="Z36" s="105">
        <f>IF(Loans!C$38=Y36,Loans!C$41,IF(Am!AC35&gt;0,Am!AC35,0))</f>
        <v>0</v>
      </c>
      <c r="AA36" s="105">
        <f>Z36*(Loans!C$43/12)</f>
        <v>0</v>
      </c>
      <c r="AB36" s="106">
        <f>IF(Z36&gt;0,IF(Z36&lt;Loans!C$45,Z36,IF(SUM(Loans!C$38+Loans!C$39)&gt;Y36,0,SUM(Loans!C$45-AA36))),0)</f>
        <v>0</v>
      </c>
      <c r="AC36" s="106">
        <f t="shared" si="8"/>
        <v>0</v>
      </c>
      <c r="AD36" s="103"/>
      <c r="AE36" s="104">
        <f t="shared" si="3"/>
        <v>29</v>
      </c>
      <c r="AF36" s="105">
        <f>IF(Loans!H$38=AE36,Loans!H$41,IF(Am!AI35&gt;0,Am!AI35,0))</f>
        <v>0</v>
      </c>
      <c r="AG36" s="105">
        <f>AF36*(Loans!H$43/12)</f>
        <v>0</v>
      </c>
      <c r="AH36" s="106">
        <f>IF(AF36&gt;0,IF(AF36&lt;Loans!H$45,AF36,IF(SUM(Loans!H$38+Loans!H$39)&gt;AE36,0,SUM(Loans!H$45-AG36))),0)</f>
        <v>0</v>
      </c>
      <c r="AI36" s="106">
        <f t="shared" si="9"/>
        <v>0</v>
      </c>
    </row>
    <row r="37" spans="1:35" ht="9" customHeight="1" x14ac:dyDescent="0.15">
      <c r="A37" s="104">
        <f t="shared" si="10"/>
        <v>30</v>
      </c>
      <c r="B37" s="105">
        <f>IF(Loans!C$8=A37,Loans!C$11,IF(Am!E36&gt;0,Am!E36,0))</f>
        <v>0</v>
      </c>
      <c r="C37" s="105">
        <f>B37*(Loans!C$13/12)</f>
        <v>0</v>
      </c>
      <c r="D37" s="106">
        <f>IF(B37&gt;0,IF(B37&lt;Loans!C$15,B37,IF(SUM(Loans!C$8+Loans!C$9)&gt;A37,0,SUM(Loans!C$15-Am!C37))),0)</f>
        <v>0</v>
      </c>
      <c r="E37" s="106">
        <f t="shared" si="11"/>
        <v>0</v>
      </c>
      <c r="F37" s="84"/>
      <c r="G37" s="104">
        <f t="shared" si="4"/>
        <v>30</v>
      </c>
      <c r="H37" s="105">
        <f>IF(Loans!H$8=G37,Loans!H$11,IF(Am!K36&gt;0,Am!K36,0))</f>
        <v>0</v>
      </c>
      <c r="I37" s="105">
        <f>H37*(Loans!H$13/12)</f>
        <v>0</v>
      </c>
      <c r="J37" s="106">
        <f>IF(H37&gt;0,IF(H37&lt;Loans!H$15,H37,IF(SUM(Loans!H$8+Loans!H$9)&gt;G37,0,SUM(Loans!H$15-I37))),0)</f>
        <v>0</v>
      </c>
      <c r="K37" s="106">
        <f t="shared" si="5"/>
        <v>0</v>
      </c>
      <c r="M37" s="104">
        <f t="shared" si="0"/>
        <v>30</v>
      </c>
      <c r="N37" s="105">
        <f>IF(Loans!C$23=M37,Loans!C$26,IF(Am!Q36&gt;0,Am!Q36,0))</f>
        <v>0</v>
      </c>
      <c r="O37" s="105">
        <f>N37*(Loans!C$28/12)</f>
        <v>0</v>
      </c>
      <c r="P37" s="106">
        <f>IF(N37&gt;0,IF(N37&lt;Loans!C$30,N37,IF(SUM(Loans!C$23+Loans!C$24)&gt;M37,0,SUM(Loans!C$30-O37))),0)</f>
        <v>0</v>
      </c>
      <c r="Q37" s="106">
        <f t="shared" si="6"/>
        <v>0</v>
      </c>
      <c r="S37" s="104">
        <f t="shared" si="1"/>
        <v>30</v>
      </c>
      <c r="T37" s="105">
        <f>IF(Loans!H$23=S37,Loans!H$26,IF(Am!W36&gt;0,Am!W36,0))</f>
        <v>0</v>
      </c>
      <c r="U37" s="105">
        <f>T37*(Loans!H$28/12)</f>
        <v>0</v>
      </c>
      <c r="V37" s="106">
        <f>IF(T37&gt;0,IF(T37&lt;Loans!H$30,T37,IF(SUM(Loans!H$23+Loans!H$24)&gt;S37,0,SUM(Loans!H$30-U37))),0)</f>
        <v>0</v>
      </c>
      <c r="W37" s="106">
        <f t="shared" si="7"/>
        <v>0</v>
      </c>
      <c r="X37" s="103"/>
      <c r="Y37" s="104">
        <f t="shared" si="2"/>
        <v>30</v>
      </c>
      <c r="Z37" s="105">
        <f>IF(Loans!C$38=Y37,Loans!C$41,IF(Am!AC36&gt;0,Am!AC36,0))</f>
        <v>0</v>
      </c>
      <c r="AA37" s="105">
        <f>Z37*(Loans!C$43/12)</f>
        <v>0</v>
      </c>
      <c r="AB37" s="106">
        <f>IF(Z37&gt;0,IF(Z37&lt;Loans!C$45,Z37,IF(SUM(Loans!C$38+Loans!C$39)&gt;Y37,0,SUM(Loans!C$45-AA37))),0)</f>
        <v>0</v>
      </c>
      <c r="AC37" s="106">
        <f t="shared" si="8"/>
        <v>0</v>
      </c>
      <c r="AD37" s="103"/>
      <c r="AE37" s="104">
        <f t="shared" si="3"/>
        <v>30</v>
      </c>
      <c r="AF37" s="105">
        <f>IF(Loans!H$38=AE37,Loans!H$41,IF(Am!AI36&gt;0,Am!AI36,0))</f>
        <v>0</v>
      </c>
      <c r="AG37" s="105">
        <f>AF37*(Loans!H$43/12)</f>
        <v>0</v>
      </c>
      <c r="AH37" s="106">
        <f>IF(AF37&gt;0,IF(AF37&lt;Loans!H$45,AF37,IF(SUM(Loans!H$38+Loans!H$39)&gt;AE37,0,SUM(Loans!H$45-AG37))),0)</f>
        <v>0</v>
      </c>
      <c r="AI37" s="106">
        <f t="shared" si="9"/>
        <v>0</v>
      </c>
    </row>
    <row r="38" spans="1:35" ht="9" customHeight="1" x14ac:dyDescent="0.15">
      <c r="A38" s="104">
        <f t="shared" si="10"/>
        <v>31</v>
      </c>
      <c r="B38" s="105">
        <f>IF(Loans!C$8=A38,Loans!C$11,IF(Am!E37&gt;0,Am!E37,0))</f>
        <v>0</v>
      </c>
      <c r="C38" s="105">
        <f>B38*(Loans!C$13/12)</f>
        <v>0</v>
      </c>
      <c r="D38" s="106">
        <f>IF(B38&gt;0,IF(B38&lt;Loans!C$15,B38,IF(SUM(Loans!C$8+Loans!C$9)&gt;A38,0,SUM(Loans!C$15-Am!C38))),0)</f>
        <v>0</v>
      </c>
      <c r="E38" s="106">
        <f t="shared" si="11"/>
        <v>0</v>
      </c>
      <c r="F38" s="84"/>
      <c r="G38" s="104">
        <f t="shared" si="4"/>
        <v>31</v>
      </c>
      <c r="H38" s="105">
        <f>IF(Loans!H$8=G38,Loans!H$11,IF(Am!K37&gt;0,Am!K37,0))</f>
        <v>0</v>
      </c>
      <c r="I38" s="105">
        <f>H38*(Loans!H$13/12)</f>
        <v>0</v>
      </c>
      <c r="J38" s="106">
        <f>IF(H38&gt;0,IF(H38&lt;Loans!H$15,H38,IF(SUM(Loans!H$8+Loans!H$9)&gt;G38,0,SUM(Loans!H$15-I38))),0)</f>
        <v>0</v>
      </c>
      <c r="K38" s="106">
        <f t="shared" si="5"/>
        <v>0</v>
      </c>
      <c r="M38" s="104">
        <f t="shared" si="0"/>
        <v>31</v>
      </c>
      <c r="N38" s="105">
        <f>IF(Loans!C$23=M38,Loans!C$26,IF(Am!Q37&gt;0,Am!Q37,0))</f>
        <v>0</v>
      </c>
      <c r="O38" s="105">
        <f>N38*(Loans!C$28/12)</f>
        <v>0</v>
      </c>
      <c r="P38" s="106">
        <f>IF(N38&gt;0,IF(N38&lt;Loans!C$30,N38,IF(SUM(Loans!C$23+Loans!C$24)&gt;M38,0,SUM(Loans!C$30-O38))),0)</f>
        <v>0</v>
      </c>
      <c r="Q38" s="106">
        <f t="shared" si="6"/>
        <v>0</v>
      </c>
      <c r="S38" s="104">
        <f t="shared" si="1"/>
        <v>31</v>
      </c>
      <c r="T38" s="105">
        <f>IF(Loans!H$23=S38,Loans!H$26,IF(Am!W37&gt;0,Am!W37,0))</f>
        <v>0</v>
      </c>
      <c r="U38" s="105">
        <f>T38*(Loans!H$28/12)</f>
        <v>0</v>
      </c>
      <c r="V38" s="106">
        <f>IF(T38&gt;0,IF(T38&lt;Loans!H$30,T38,IF(SUM(Loans!H$23+Loans!H$24)&gt;S38,0,SUM(Loans!H$30-U38))),0)</f>
        <v>0</v>
      </c>
      <c r="W38" s="106">
        <f t="shared" si="7"/>
        <v>0</v>
      </c>
      <c r="X38" s="103"/>
      <c r="Y38" s="104">
        <f t="shared" si="2"/>
        <v>31</v>
      </c>
      <c r="Z38" s="105">
        <f>IF(Loans!C$38=Y38,Loans!C$41,IF(Am!AC37&gt;0,Am!AC37,0))</f>
        <v>0</v>
      </c>
      <c r="AA38" s="105">
        <f>Z38*(Loans!C$43/12)</f>
        <v>0</v>
      </c>
      <c r="AB38" s="106">
        <f>IF(Z38&gt;0,IF(Z38&lt;Loans!C$45,Z38,IF(SUM(Loans!C$38+Loans!C$39)&gt;Y38,0,SUM(Loans!C$45-AA38))),0)</f>
        <v>0</v>
      </c>
      <c r="AC38" s="106">
        <f t="shared" si="8"/>
        <v>0</v>
      </c>
      <c r="AD38" s="103"/>
      <c r="AE38" s="104">
        <f t="shared" si="3"/>
        <v>31</v>
      </c>
      <c r="AF38" s="105">
        <f>IF(Loans!H$38=AE38,Loans!H$41,IF(Am!AI37&gt;0,Am!AI37,0))</f>
        <v>0</v>
      </c>
      <c r="AG38" s="105">
        <f>AF38*(Loans!H$43/12)</f>
        <v>0</v>
      </c>
      <c r="AH38" s="106">
        <f>IF(AF38&gt;0,IF(AF38&lt;Loans!H$45,AF38,IF(SUM(Loans!H$38+Loans!H$39)&gt;AE38,0,SUM(Loans!H$45-AG38))),0)</f>
        <v>0</v>
      </c>
      <c r="AI38" s="106">
        <f t="shared" si="9"/>
        <v>0</v>
      </c>
    </row>
    <row r="39" spans="1:35" ht="9" customHeight="1" x14ac:dyDescent="0.15">
      <c r="A39" s="104">
        <f t="shared" si="10"/>
        <v>32</v>
      </c>
      <c r="B39" s="105">
        <f>IF(Loans!C$8=A39,Loans!C$11,IF(Am!E38&gt;0,Am!E38,0))</f>
        <v>0</v>
      </c>
      <c r="C39" s="105">
        <f>B39*(Loans!C$13/12)</f>
        <v>0</v>
      </c>
      <c r="D39" s="106">
        <f>IF(B39&gt;0,IF(B39&lt;Loans!C$15,B39,IF(SUM(Loans!C$8+Loans!C$9)&gt;A39,0,SUM(Loans!C$15-Am!C39))),0)</f>
        <v>0</v>
      </c>
      <c r="E39" s="106">
        <f t="shared" si="11"/>
        <v>0</v>
      </c>
      <c r="F39" s="84"/>
      <c r="G39" s="104">
        <f t="shared" si="4"/>
        <v>32</v>
      </c>
      <c r="H39" s="105">
        <f>IF(Loans!H$8=G39,Loans!H$11,IF(Am!K38&gt;0,Am!K38,0))</f>
        <v>0</v>
      </c>
      <c r="I39" s="105">
        <f>H39*(Loans!H$13/12)</f>
        <v>0</v>
      </c>
      <c r="J39" s="106">
        <f>IF(H39&gt;0,IF(H39&lt;Loans!H$15,H39,IF(SUM(Loans!H$8+Loans!H$9)&gt;G39,0,SUM(Loans!H$15-I39))),0)</f>
        <v>0</v>
      </c>
      <c r="K39" s="106">
        <f t="shared" si="5"/>
        <v>0</v>
      </c>
      <c r="M39" s="104">
        <f t="shared" si="0"/>
        <v>32</v>
      </c>
      <c r="N39" s="105">
        <f>IF(Loans!C$23=M39,Loans!C$26,IF(Am!Q38&gt;0,Am!Q38,0))</f>
        <v>0</v>
      </c>
      <c r="O39" s="105">
        <f>N39*(Loans!C$28/12)</f>
        <v>0</v>
      </c>
      <c r="P39" s="106">
        <f>IF(N39&gt;0,IF(N39&lt;Loans!C$30,N39,IF(SUM(Loans!C$23+Loans!C$24)&gt;M39,0,SUM(Loans!C$30-O39))),0)</f>
        <v>0</v>
      </c>
      <c r="Q39" s="106">
        <f t="shared" si="6"/>
        <v>0</v>
      </c>
      <c r="S39" s="104">
        <f t="shared" si="1"/>
        <v>32</v>
      </c>
      <c r="T39" s="105">
        <f>IF(Loans!H$23=S39,Loans!H$26,IF(Am!W38&gt;0,Am!W38,0))</f>
        <v>0</v>
      </c>
      <c r="U39" s="105">
        <f>T39*(Loans!H$28/12)</f>
        <v>0</v>
      </c>
      <c r="V39" s="106">
        <f>IF(T39&gt;0,IF(T39&lt;Loans!H$30,T39,IF(SUM(Loans!H$23+Loans!H$24)&gt;S39,0,SUM(Loans!H$30-U39))),0)</f>
        <v>0</v>
      </c>
      <c r="W39" s="106">
        <f t="shared" si="7"/>
        <v>0</v>
      </c>
      <c r="X39" s="103"/>
      <c r="Y39" s="104">
        <f t="shared" si="2"/>
        <v>32</v>
      </c>
      <c r="Z39" s="105">
        <f>IF(Loans!C$38=Y39,Loans!C$41,IF(Am!AC38&gt;0,Am!AC38,0))</f>
        <v>0</v>
      </c>
      <c r="AA39" s="105">
        <f>Z39*(Loans!C$43/12)</f>
        <v>0</v>
      </c>
      <c r="AB39" s="106">
        <f>IF(Z39&gt;0,IF(Z39&lt;Loans!C$45,Z39,IF(SUM(Loans!C$38+Loans!C$39)&gt;Y39,0,SUM(Loans!C$45-AA39))),0)</f>
        <v>0</v>
      </c>
      <c r="AC39" s="106">
        <f t="shared" si="8"/>
        <v>0</v>
      </c>
      <c r="AD39" s="103"/>
      <c r="AE39" s="104">
        <f t="shared" si="3"/>
        <v>32</v>
      </c>
      <c r="AF39" s="105">
        <f>IF(Loans!H$38=AE39,Loans!H$41,IF(Am!AI38&gt;0,Am!AI38,0))</f>
        <v>0</v>
      </c>
      <c r="AG39" s="105">
        <f>AF39*(Loans!H$43/12)</f>
        <v>0</v>
      </c>
      <c r="AH39" s="106">
        <f>IF(AF39&gt;0,IF(AF39&lt;Loans!H$45,AF39,IF(SUM(Loans!H$38+Loans!H$39)&gt;AE39,0,SUM(Loans!H$45-AG39))),0)</f>
        <v>0</v>
      </c>
      <c r="AI39" s="106">
        <f t="shared" si="9"/>
        <v>0</v>
      </c>
    </row>
    <row r="40" spans="1:35" ht="9" customHeight="1" x14ac:dyDescent="0.15">
      <c r="A40" s="104">
        <f t="shared" si="10"/>
        <v>33</v>
      </c>
      <c r="B40" s="105">
        <f>IF(Loans!C$8=A40,Loans!C$11,IF(Am!E39&gt;0,Am!E39,0))</f>
        <v>0</v>
      </c>
      <c r="C40" s="105">
        <f>B40*(Loans!C$13/12)</f>
        <v>0</v>
      </c>
      <c r="D40" s="106">
        <f>IF(B40&gt;0,IF(B40&lt;Loans!C$15,B40,IF(SUM(Loans!C$8+Loans!C$9)&gt;A40,0,SUM(Loans!C$15-Am!C40))),0)</f>
        <v>0</v>
      </c>
      <c r="E40" s="106">
        <f t="shared" si="11"/>
        <v>0</v>
      </c>
      <c r="F40" s="84"/>
      <c r="G40" s="104">
        <f t="shared" si="4"/>
        <v>33</v>
      </c>
      <c r="H40" s="105">
        <f>IF(Loans!H$8=G40,Loans!H$11,IF(Am!K39&gt;0,Am!K39,0))</f>
        <v>0</v>
      </c>
      <c r="I40" s="105">
        <f>H40*(Loans!H$13/12)</f>
        <v>0</v>
      </c>
      <c r="J40" s="106">
        <f>IF(H40&gt;0,IF(H40&lt;Loans!H$15,H40,IF(SUM(Loans!H$8+Loans!H$9)&gt;G40,0,SUM(Loans!H$15-I40))),0)</f>
        <v>0</v>
      </c>
      <c r="K40" s="106">
        <f t="shared" si="5"/>
        <v>0</v>
      </c>
      <c r="M40" s="104">
        <f t="shared" si="0"/>
        <v>33</v>
      </c>
      <c r="N40" s="105">
        <f>IF(Loans!C$23=M40,Loans!C$26,IF(Am!Q39&gt;0,Am!Q39,0))</f>
        <v>0</v>
      </c>
      <c r="O40" s="105">
        <f>N40*(Loans!C$28/12)</f>
        <v>0</v>
      </c>
      <c r="P40" s="106">
        <f>IF(N40&gt;0,IF(N40&lt;Loans!C$30,N40,IF(SUM(Loans!C$23+Loans!C$24)&gt;M40,0,SUM(Loans!C$30-O40))),0)</f>
        <v>0</v>
      </c>
      <c r="Q40" s="106">
        <f t="shared" si="6"/>
        <v>0</v>
      </c>
      <c r="S40" s="104">
        <f t="shared" si="1"/>
        <v>33</v>
      </c>
      <c r="T40" s="105">
        <f>IF(Loans!H$23=S40,Loans!H$26,IF(Am!W39&gt;0,Am!W39,0))</f>
        <v>0</v>
      </c>
      <c r="U40" s="105">
        <f>T40*(Loans!H$28/12)</f>
        <v>0</v>
      </c>
      <c r="V40" s="106">
        <f>IF(T40&gt;0,IF(T40&lt;Loans!H$30,T40,IF(SUM(Loans!H$23+Loans!H$24)&gt;S40,0,SUM(Loans!H$30-U40))),0)</f>
        <v>0</v>
      </c>
      <c r="W40" s="106">
        <f t="shared" si="7"/>
        <v>0</v>
      </c>
      <c r="X40" s="103"/>
      <c r="Y40" s="104">
        <f t="shared" si="2"/>
        <v>33</v>
      </c>
      <c r="Z40" s="105">
        <f>IF(Loans!C$38=Y40,Loans!C$41,IF(Am!AC39&gt;0,Am!AC39,0))</f>
        <v>0</v>
      </c>
      <c r="AA40" s="105">
        <f>Z40*(Loans!C$43/12)</f>
        <v>0</v>
      </c>
      <c r="AB40" s="106">
        <f>IF(Z40&gt;0,IF(Z40&lt;Loans!C$45,Z40,IF(SUM(Loans!C$38+Loans!C$39)&gt;Y40,0,SUM(Loans!C$45-AA40))),0)</f>
        <v>0</v>
      </c>
      <c r="AC40" s="106">
        <f t="shared" si="8"/>
        <v>0</v>
      </c>
      <c r="AD40" s="103"/>
      <c r="AE40" s="104">
        <f t="shared" si="3"/>
        <v>33</v>
      </c>
      <c r="AF40" s="105">
        <f>IF(Loans!H$38=AE40,Loans!H$41,IF(Am!AI39&gt;0,Am!AI39,0))</f>
        <v>0</v>
      </c>
      <c r="AG40" s="105">
        <f>AF40*(Loans!H$43/12)</f>
        <v>0</v>
      </c>
      <c r="AH40" s="106">
        <f>IF(AF40&gt;0,IF(AF40&lt;Loans!H$45,AF40,IF(SUM(Loans!H$38+Loans!H$39)&gt;AE40,0,SUM(Loans!H$45-AG40))),0)</f>
        <v>0</v>
      </c>
      <c r="AI40" s="106">
        <f t="shared" si="9"/>
        <v>0</v>
      </c>
    </row>
    <row r="41" spans="1:35" ht="9" customHeight="1" x14ac:dyDescent="0.15">
      <c r="A41" s="104">
        <f t="shared" si="10"/>
        <v>34</v>
      </c>
      <c r="B41" s="105">
        <f>IF(Loans!C$8=A41,Loans!C$11,IF(Am!E40&gt;0,Am!E40,0))</f>
        <v>0</v>
      </c>
      <c r="C41" s="105">
        <f>B41*(Loans!C$13/12)</f>
        <v>0</v>
      </c>
      <c r="D41" s="106">
        <f>IF(B41&gt;0,IF(B41&lt;Loans!C$15,B41,IF(SUM(Loans!C$8+Loans!C$9)&gt;A41,0,SUM(Loans!C$15-Am!C41))),0)</f>
        <v>0</v>
      </c>
      <c r="E41" s="106">
        <f t="shared" si="11"/>
        <v>0</v>
      </c>
      <c r="F41" s="84"/>
      <c r="G41" s="104">
        <f t="shared" si="4"/>
        <v>34</v>
      </c>
      <c r="H41" s="105">
        <f>IF(Loans!H$8=G41,Loans!H$11,IF(Am!K40&gt;0,Am!K40,0))</f>
        <v>0</v>
      </c>
      <c r="I41" s="105">
        <f>H41*(Loans!H$13/12)</f>
        <v>0</v>
      </c>
      <c r="J41" s="106">
        <f>IF(H41&gt;0,IF(H41&lt;Loans!H$15,H41,IF(SUM(Loans!H$8+Loans!H$9)&gt;G41,0,SUM(Loans!H$15-I41))),0)</f>
        <v>0</v>
      </c>
      <c r="K41" s="106">
        <f t="shared" si="5"/>
        <v>0</v>
      </c>
      <c r="M41" s="104">
        <f t="shared" si="0"/>
        <v>34</v>
      </c>
      <c r="N41" s="105">
        <f>IF(Loans!C$23=M41,Loans!C$26,IF(Am!Q40&gt;0,Am!Q40,0))</f>
        <v>0</v>
      </c>
      <c r="O41" s="105">
        <f>N41*(Loans!C$28/12)</f>
        <v>0</v>
      </c>
      <c r="P41" s="106">
        <f>IF(N41&gt;0,IF(N41&lt;Loans!C$30,N41,IF(SUM(Loans!C$23+Loans!C$24)&gt;M41,0,SUM(Loans!C$30-O41))),0)</f>
        <v>0</v>
      </c>
      <c r="Q41" s="106">
        <f t="shared" si="6"/>
        <v>0</v>
      </c>
      <c r="S41" s="104">
        <f t="shared" si="1"/>
        <v>34</v>
      </c>
      <c r="T41" s="105">
        <f>IF(Loans!H$23=S41,Loans!H$26,IF(Am!W40&gt;0,Am!W40,0))</f>
        <v>0</v>
      </c>
      <c r="U41" s="105">
        <f>T41*(Loans!H$28/12)</f>
        <v>0</v>
      </c>
      <c r="V41" s="106">
        <f>IF(T41&gt;0,IF(T41&lt;Loans!H$30,T41,IF(SUM(Loans!H$23+Loans!H$24)&gt;S41,0,SUM(Loans!H$30-U41))),0)</f>
        <v>0</v>
      </c>
      <c r="W41" s="106">
        <f t="shared" si="7"/>
        <v>0</v>
      </c>
      <c r="X41" s="103"/>
      <c r="Y41" s="104">
        <f t="shared" si="2"/>
        <v>34</v>
      </c>
      <c r="Z41" s="105">
        <f>IF(Loans!C$38=Y41,Loans!C$41,IF(Am!AC40&gt;0,Am!AC40,0))</f>
        <v>0</v>
      </c>
      <c r="AA41" s="105">
        <f>Z41*(Loans!C$43/12)</f>
        <v>0</v>
      </c>
      <c r="AB41" s="106">
        <f>IF(Z41&gt;0,IF(Z41&lt;Loans!C$45,Z41,IF(SUM(Loans!C$38+Loans!C$39)&gt;Y41,0,SUM(Loans!C$45-AA41))),0)</f>
        <v>0</v>
      </c>
      <c r="AC41" s="106">
        <f t="shared" si="8"/>
        <v>0</v>
      </c>
      <c r="AD41" s="103"/>
      <c r="AE41" s="104">
        <f t="shared" si="3"/>
        <v>34</v>
      </c>
      <c r="AF41" s="105">
        <f>IF(Loans!H$38=AE41,Loans!H$41,IF(Am!AI40&gt;0,Am!AI40,0))</f>
        <v>0</v>
      </c>
      <c r="AG41" s="105">
        <f>AF41*(Loans!H$43/12)</f>
        <v>0</v>
      </c>
      <c r="AH41" s="106">
        <f>IF(AF41&gt;0,IF(AF41&lt;Loans!H$45,AF41,IF(SUM(Loans!H$38+Loans!H$39)&gt;AE41,0,SUM(Loans!H$45-AG41))),0)</f>
        <v>0</v>
      </c>
      <c r="AI41" s="106">
        <f t="shared" si="9"/>
        <v>0</v>
      </c>
    </row>
    <row r="42" spans="1:35" ht="9" customHeight="1" x14ac:dyDescent="0.15">
      <c r="A42" s="104">
        <f t="shared" si="10"/>
        <v>35</v>
      </c>
      <c r="B42" s="105">
        <f>IF(Loans!C$8=A42,Loans!C$11,IF(Am!E41&gt;0,Am!E41,0))</f>
        <v>0</v>
      </c>
      <c r="C42" s="105">
        <f>B42*(Loans!C$13/12)</f>
        <v>0</v>
      </c>
      <c r="D42" s="106">
        <f>IF(B42&gt;0,IF(B42&lt;Loans!C$15,B42,IF(SUM(Loans!C$8+Loans!C$9)&gt;A42,0,SUM(Loans!C$15-Am!C42))),0)</f>
        <v>0</v>
      </c>
      <c r="E42" s="106">
        <f t="shared" si="11"/>
        <v>0</v>
      </c>
      <c r="F42" s="84"/>
      <c r="G42" s="104">
        <f t="shared" si="4"/>
        <v>35</v>
      </c>
      <c r="H42" s="105">
        <f>IF(Loans!H$8=G42,Loans!H$11,IF(Am!K41&gt;0,Am!K41,0))</f>
        <v>0</v>
      </c>
      <c r="I42" s="105">
        <f>H42*(Loans!H$13/12)</f>
        <v>0</v>
      </c>
      <c r="J42" s="106">
        <f>IF(H42&gt;0,IF(H42&lt;Loans!H$15,H42,IF(SUM(Loans!H$8+Loans!H$9)&gt;G42,0,SUM(Loans!H$15-I42))),0)</f>
        <v>0</v>
      </c>
      <c r="K42" s="106">
        <f t="shared" si="5"/>
        <v>0</v>
      </c>
      <c r="M42" s="104">
        <f t="shared" si="0"/>
        <v>35</v>
      </c>
      <c r="N42" s="105">
        <f>IF(Loans!C$23=M42,Loans!C$26,IF(Am!Q41&gt;0,Am!Q41,0))</f>
        <v>0</v>
      </c>
      <c r="O42" s="105">
        <f>N42*(Loans!C$28/12)</f>
        <v>0</v>
      </c>
      <c r="P42" s="106">
        <f>IF(N42&gt;0,IF(N42&lt;Loans!C$30,N42,IF(SUM(Loans!C$23+Loans!C$24)&gt;M42,0,SUM(Loans!C$30-O42))),0)</f>
        <v>0</v>
      </c>
      <c r="Q42" s="106">
        <f t="shared" si="6"/>
        <v>0</v>
      </c>
      <c r="S42" s="104">
        <f t="shared" si="1"/>
        <v>35</v>
      </c>
      <c r="T42" s="105">
        <f>IF(Loans!H$23=S42,Loans!H$26,IF(Am!W41&gt;0,Am!W41,0))</f>
        <v>0</v>
      </c>
      <c r="U42" s="105">
        <f>T42*(Loans!H$28/12)</f>
        <v>0</v>
      </c>
      <c r="V42" s="106">
        <f>IF(T42&gt;0,IF(T42&lt;Loans!H$30,T42,IF(SUM(Loans!H$23+Loans!H$24)&gt;S42,0,SUM(Loans!H$30-U42))),0)</f>
        <v>0</v>
      </c>
      <c r="W42" s="106">
        <f t="shared" si="7"/>
        <v>0</v>
      </c>
      <c r="X42" s="103"/>
      <c r="Y42" s="104">
        <f t="shared" si="2"/>
        <v>35</v>
      </c>
      <c r="Z42" s="105">
        <f>IF(Loans!C$38=Y42,Loans!C$41,IF(Am!AC41&gt;0,Am!AC41,0))</f>
        <v>0</v>
      </c>
      <c r="AA42" s="105">
        <f>Z42*(Loans!C$43/12)</f>
        <v>0</v>
      </c>
      <c r="AB42" s="106">
        <f>IF(Z42&gt;0,IF(Z42&lt;Loans!C$45,Z42,IF(SUM(Loans!C$38+Loans!C$39)&gt;Y42,0,SUM(Loans!C$45-AA42))),0)</f>
        <v>0</v>
      </c>
      <c r="AC42" s="106">
        <f t="shared" si="8"/>
        <v>0</v>
      </c>
      <c r="AD42" s="103"/>
      <c r="AE42" s="104">
        <f t="shared" si="3"/>
        <v>35</v>
      </c>
      <c r="AF42" s="105">
        <f>IF(Loans!H$38=AE42,Loans!H$41,IF(Am!AI41&gt;0,Am!AI41,0))</f>
        <v>0</v>
      </c>
      <c r="AG42" s="105">
        <f>AF42*(Loans!H$43/12)</f>
        <v>0</v>
      </c>
      <c r="AH42" s="106">
        <f>IF(AF42&gt;0,IF(AF42&lt;Loans!H$45,AF42,IF(SUM(Loans!H$38+Loans!H$39)&gt;AE42,0,SUM(Loans!H$45-AG42))),0)</f>
        <v>0</v>
      </c>
      <c r="AI42" s="106">
        <f t="shared" si="9"/>
        <v>0</v>
      </c>
    </row>
    <row r="43" spans="1:35" ht="9" customHeight="1" x14ac:dyDescent="0.15">
      <c r="A43" s="107">
        <f t="shared" si="10"/>
        <v>36</v>
      </c>
      <c r="B43" s="108">
        <f>IF(Loans!C$8=A43,Loans!C$11,IF(Am!E42&gt;0,Am!E42,0))</f>
        <v>0</v>
      </c>
      <c r="C43" s="108">
        <f>B43*(Loans!C$13/12)</f>
        <v>0</v>
      </c>
      <c r="D43" s="109">
        <f>IF(B43&gt;0,IF(B43&lt;Loans!C$15,B43,IF(SUM(Loans!C$8+Loans!C$9)&gt;A43,0,SUM(Loans!C$15-Am!C43))),0)</f>
        <v>0</v>
      </c>
      <c r="E43" s="109">
        <f t="shared" si="11"/>
        <v>0</v>
      </c>
      <c r="F43" s="84"/>
      <c r="G43" s="107">
        <f t="shared" si="4"/>
        <v>36</v>
      </c>
      <c r="H43" s="108">
        <f>IF(Loans!H$8=G43,Loans!H$11,IF(Am!K42&gt;0,Am!K42,0))</f>
        <v>0</v>
      </c>
      <c r="I43" s="108">
        <f>H43*(Loans!H$13/12)</f>
        <v>0</v>
      </c>
      <c r="J43" s="109">
        <f>IF(H43&gt;0,IF(H43&lt;Loans!H$15,H43,IF(SUM(Loans!H$8+Loans!H$9)&gt;G43,0,SUM(Loans!H$15-I43))),0)</f>
        <v>0</v>
      </c>
      <c r="K43" s="109">
        <f t="shared" si="5"/>
        <v>0</v>
      </c>
      <c r="M43" s="107">
        <f t="shared" si="0"/>
        <v>36</v>
      </c>
      <c r="N43" s="108">
        <f>IF(Loans!C$23=M43,Loans!C$26,IF(Am!Q42&gt;0,Am!Q42,0))</f>
        <v>0</v>
      </c>
      <c r="O43" s="108">
        <f>N43*(Loans!C$28/12)</f>
        <v>0</v>
      </c>
      <c r="P43" s="109">
        <f>IF(N43&gt;0,IF(N43&lt;Loans!C$30,N43,IF(SUM(Loans!C$23+Loans!C$24)&gt;M43,0,SUM(Loans!C$30-O43))),0)</f>
        <v>0</v>
      </c>
      <c r="Q43" s="109">
        <f t="shared" si="6"/>
        <v>0</v>
      </c>
      <c r="S43" s="107">
        <f t="shared" si="1"/>
        <v>36</v>
      </c>
      <c r="T43" s="108">
        <f>IF(Loans!H$23=S43,Loans!H$26,IF(Am!W42&gt;0,Am!W42,0))</f>
        <v>0</v>
      </c>
      <c r="U43" s="108">
        <f>T43*(Loans!H$28/12)</f>
        <v>0</v>
      </c>
      <c r="V43" s="109">
        <f>IF(T43&gt;0,IF(T43&lt;Loans!H$30,T43,IF(SUM(Loans!H$23+Loans!H$24)&gt;S43,0,SUM(Loans!H$30-U43))),0)</f>
        <v>0</v>
      </c>
      <c r="W43" s="109">
        <f t="shared" si="7"/>
        <v>0</v>
      </c>
      <c r="X43" s="103"/>
      <c r="Y43" s="107">
        <f t="shared" si="2"/>
        <v>36</v>
      </c>
      <c r="Z43" s="108">
        <f>IF(Loans!C$38=Y43,Loans!C$41,IF(Am!AC42&gt;0,Am!AC42,0))</f>
        <v>0</v>
      </c>
      <c r="AA43" s="108">
        <f>Z43*(Loans!C$43/12)</f>
        <v>0</v>
      </c>
      <c r="AB43" s="109">
        <f>IF(Z43&gt;0,IF(Z43&lt;Loans!C$45,Z43,IF(SUM(Loans!C$38+Loans!C$39)&gt;Y43,0,SUM(Loans!C$45-AA43))),0)</f>
        <v>0</v>
      </c>
      <c r="AC43" s="109">
        <f t="shared" si="8"/>
        <v>0</v>
      </c>
      <c r="AD43" s="103"/>
      <c r="AE43" s="107">
        <f t="shared" si="3"/>
        <v>36</v>
      </c>
      <c r="AF43" s="108">
        <f>IF(Loans!H$38=AE43,Loans!H$41,IF(Am!AI42&gt;0,Am!AI42,0))</f>
        <v>0</v>
      </c>
      <c r="AG43" s="108">
        <f>AF43*(Loans!H$43/12)</f>
        <v>0</v>
      </c>
      <c r="AH43" s="109">
        <f>IF(AF43&gt;0,IF(AF43&lt;Loans!H$45,AF43,IF(SUM(Loans!H$38+Loans!H$39)&gt;AE43,0,SUM(Loans!H$45-AG43))),0)</f>
        <v>0</v>
      </c>
      <c r="AI43" s="109">
        <f t="shared" si="9"/>
        <v>0</v>
      </c>
    </row>
    <row r="44" spans="1:35" ht="9" customHeight="1" x14ac:dyDescent="0.15">
      <c r="A44" s="100">
        <f t="shared" si="10"/>
        <v>37</v>
      </c>
      <c r="B44" s="101">
        <f>IF(Loans!C$8=A44,Loans!C$11,IF(Am!E43&gt;0,Am!E43,0))</f>
        <v>0</v>
      </c>
      <c r="C44" s="101">
        <f>B44*(Loans!C$13/12)</f>
        <v>0</v>
      </c>
      <c r="D44" s="102">
        <f>IF(B44&gt;0,IF(B44&lt;Loans!C$15,B44,IF(SUM(Loans!C$8+Loans!C$9)&gt;A44,0,SUM(Loans!C$15-Am!C44))),0)</f>
        <v>0</v>
      </c>
      <c r="E44" s="110">
        <f t="shared" si="11"/>
        <v>0</v>
      </c>
      <c r="F44" s="84"/>
      <c r="G44" s="104">
        <f t="shared" si="4"/>
        <v>37</v>
      </c>
      <c r="H44" s="105">
        <f>IF(Loans!H$8=G44,Loans!H$11,IF(Am!K43&gt;0,Am!K43,0))</f>
        <v>0</v>
      </c>
      <c r="I44" s="105">
        <f>H44*(Loans!H$13/12)</f>
        <v>0</v>
      </c>
      <c r="J44" s="106">
        <f>IF(H44&gt;0,IF(H44&lt;Loans!H$15,H44,IF(SUM(Loans!H$8+Loans!H$9)&gt;G44,0,SUM(Loans!H$15-I44))),0)</f>
        <v>0</v>
      </c>
      <c r="K44" s="106">
        <f t="shared" si="5"/>
        <v>0</v>
      </c>
      <c r="M44" s="104">
        <f t="shared" si="0"/>
        <v>37</v>
      </c>
      <c r="N44" s="105">
        <f>IF(Loans!C$23=M44,Loans!C$26,IF(Am!Q43&gt;0,Am!Q43,0))</f>
        <v>0</v>
      </c>
      <c r="O44" s="105">
        <f>N44*(Loans!C$28/12)</f>
        <v>0</v>
      </c>
      <c r="P44" s="106">
        <f>IF(N44&gt;0,IF(N44&lt;Loans!C$30,N44,IF(SUM(Loans!C$23+Loans!C$24)&gt;M44,0,SUM(Loans!C$30-O44))),0)</f>
        <v>0</v>
      </c>
      <c r="Q44" s="106">
        <f t="shared" si="6"/>
        <v>0</v>
      </c>
      <c r="S44" s="104">
        <f t="shared" si="1"/>
        <v>37</v>
      </c>
      <c r="T44" s="105">
        <f>IF(Loans!H$23=S44,Loans!H$26,IF(Am!W43&gt;0,Am!W43,0))</f>
        <v>0</v>
      </c>
      <c r="U44" s="105">
        <f>T44*(Loans!H$28/12)</f>
        <v>0</v>
      </c>
      <c r="V44" s="106">
        <f>IF(T44&gt;0,IF(T44&lt;Loans!H$30,T44,IF(SUM(Loans!H$23+Loans!H$24)&gt;S44,0,SUM(Loans!H$30-U44))),0)</f>
        <v>0</v>
      </c>
      <c r="W44" s="106">
        <f t="shared" si="7"/>
        <v>0</v>
      </c>
      <c r="Y44" s="104">
        <f t="shared" si="2"/>
        <v>37</v>
      </c>
      <c r="Z44" s="105">
        <f>IF(Loans!C$38=Y44,Loans!C$41,IF(Am!AC43&gt;0,Am!AC43,0))</f>
        <v>0</v>
      </c>
      <c r="AA44" s="105">
        <f>Z44*(Loans!C$43/12)</f>
        <v>0</v>
      </c>
      <c r="AB44" s="106">
        <f>IF(Z44&gt;0,IF(Z44&lt;Loans!C$45,Z44,IF(SUM(Loans!C$38+Loans!C$39)&gt;Y44,0,SUM(Loans!C$45-AA44))),0)</f>
        <v>0</v>
      </c>
      <c r="AC44" s="106">
        <f t="shared" si="8"/>
        <v>0</v>
      </c>
      <c r="AE44" s="104">
        <f t="shared" si="3"/>
        <v>37</v>
      </c>
      <c r="AF44" s="105">
        <f>IF(Loans!H$38=AE44,Loans!H$41,IF(Am!AI43&gt;0,Am!AI43,0))</f>
        <v>0</v>
      </c>
      <c r="AG44" s="105">
        <f>AF44*(Loans!H$43/12)</f>
        <v>0</v>
      </c>
      <c r="AH44" s="106">
        <f>IF(AF44&gt;0,IF(AF44&lt;Loans!H$45,AF44,IF(SUM(Loans!H$38+Loans!H$39)&gt;AE44,0,SUM(Loans!H$45-AG44))),0)</f>
        <v>0</v>
      </c>
      <c r="AI44" s="106">
        <f t="shared" si="9"/>
        <v>0</v>
      </c>
    </row>
    <row r="45" spans="1:35" ht="9" customHeight="1" x14ac:dyDescent="0.15">
      <c r="A45" s="104">
        <f t="shared" si="10"/>
        <v>38</v>
      </c>
      <c r="B45" s="105">
        <f>IF(Loans!C$8=A45,Loans!C$11,IF(Am!E44&gt;0,Am!E44,0))</f>
        <v>0</v>
      </c>
      <c r="C45" s="105">
        <f>B45*(Loans!C$13/12)</f>
        <v>0</v>
      </c>
      <c r="D45" s="106">
        <f>IF(B45&gt;0,IF(B45&lt;Loans!C$15,B45,IF(SUM(Loans!C$8+Loans!C$9)&gt;A45,0,SUM(Loans!C$15-Am!C45))),0)</f>
        <v>0</v>
      </c>
      <c r="E45" s="111">
        <f t="shared" si="11"/>
        <v>0</v>
      </c>
      <c r="F45" s="84"/>
      <c r="G45" s="104">
        <f t="shared" si="4"/>
        <v>38</v>
      </c>
      <c r="H45" s="105">
        <f>IF(Loans!H$8=G45,Loans!H$11,IF(Am!K44&gt;0,Am!K44,0))</f>
        <v>0</v>
      </c>
      <c r="I45" s="105">
        <f>H45*(Loans!H$13/12)</f>
        <v>0</v>
      </c>
      <c r="J45" s="106">
        <f>IF(H45&gt;0,IF(H45&lt;Loans!H$15,H45,IF(SUM(Loans!H$8+Loans!H$9)&gt;G45,0,SUM(Loans!H$15-I45))),0)</f>
        <v>0</v>
      </c>
      <c r="K45" s="106">
        <f t="shared" si="5"/>
        <v>0</v>
      </c>
      <c r="M45" s="104">
        <f t="shared" si="0"/>
        <v>38</v>
      </c>
      <c r="N45" s="105">
        <f>IF(Loans!C$23=M45,Loans!C$26,IF(Am!Q44&gt;0,Am!Q44,0))</f>
        <v>0</v>
      </c>
      <c r="O45" s="105">
        <f>N45*(Loans!C$28/12)</f>
        <v>0</v>
      </c>
      <c r="P45" s="106">
        <f>IF(N45&gt;0,IF(N45&lt;Loans!C$30,N45,IF(SUM(Loans!C$23+Loans!C$24)&gt;M45,0,SUM(Loans!C$30-O45))),0)</f>
        <v>0</v>
      </c>
      <c r="Q45" s="106">
        <f t="shared" si="6"/>
        <v>0</v>
      </c>
      <c r="S45" s="104">
        <f t="shared" si="1"/>
        <v>38</v>
      </c>
      <c r="T45" s="105">
        <f>IF(Loans!H$23=S45,Loans!H$26,IF(Am!W44&gt;0,Am!W44,0))</f>
        <v>0</v>
      </c>
      <c r="U45" s="105">
        <f>T45*(Loans!H$28/12)</f>
        <v>0</v>
      </c>
      <c r="V45" s="106">
        <f>IF(T45&gt;0,IF(T45&lt;Loans!H$30,T45,IF(SUM(Loans!H$23+Loans!H$24)&gt;S45,0,SUM(Loans!H$30-U45))),0)</f>
        <v>0</v>
      </c>
      <c r="W45" s="106">
        <f t="shared" si="7"/>
        <v>0</v>
      </c>
      <c r="Y45" s="104">
        <f t="shared" si="2"/>
        <v>38</v>
      </c>
      <c r="Z45" s="105">
        <f>IF(Loans!C$38=Y45,Loans!C$41,IF(Am!AC44&gt;0,Am!AC44,0))</f>
        <v>0</v>
      </c>
      <c r="AA45" s="105">
        <f>Z45*(Loans!C$43/12)</f>
        <v>0</v>
      </c>
      <c r="AB45" s="106">
        <f>IF(Z45&gt;0,IF(Z45&lt;Loans!C$45,Z45,IF(SUM(Loans!C$38+Loans!C$39)&gt;Y45,0,SUM(Loans!C$45-AA45))),0)</f>
        <v>0</v>
      </c>
      <c r="AC45" s="106">
        <f t="shared" si="8"/>
        <v>0</v>
      </c>
      <c r="AE45" s="104">
        <f t="shared" si="3"/>
        <v>38</v>
      </c>
      <c r="AF45" s="105">
        <f>IF(Loans!H$38=AE45,Loans!H$41,IF(Am!AI44&gt;0,Am!AI44,0))</f>
        <v>0</v>
      </c>
      <c r="AG45" s="105">
        <f>AF45*(Loans!H$43/12)</f>
        <v>0</v>
      </c>
      <c r="AH45" s="106">
        <f>IF(AF45&gt;0,IF(AF45&lt;Loans!H$45,AF45,IF(SUM(Loans!H$38+Loans!H$39)&gt;AE45,0,SUM(Loans!H$45-AG45))),0)</f>
        <v>0</v>
      </c>
      <c r="AI45" s="106">
        <f t="shared" si="9"/>
        <v>0</v>
      </c>
    </row>
    <row r="46" spans="1:35" ht="9" customHeight="1" x14ac:dyDescent="0.15">
      <c r="A46" s="104">
        <f t="shared" si="10"/>
        <v>39</v>
      </c>
      <c r="B46" s="105">
        <f>IF(Loans!C$8=A46,Loans!C$11,IF(Am!E45&gt;0,Am!E45,0))</f>
        <v>0</v>
      </c>
      <c r="C46" s="105">
        <f>B46*(Loans!C$13/12)</f>
        <v>0</v>
      </c>
      <c r="D46" s="106">
        <f>IF(B46&gt;0,IF(B46&lt;Loans!C$15,B46,IF(SUM(Loans!C$8+Loans!C$9)&gt;A46,0,SUM(Loans!C$15-Am!C46))),0)</f>
        <v>0</v>
      </c>
      <c r="E46" s="111">
        <f t="shared" si="11"/>
        <v>0</v>
      </c>
      <c r="F46" s="84"/>
      <c r="G46" s="104">
        <f t="shared" si="4"/>
        <v>39</v>
      </c>
      <c r="H46" s="105">
        <f>IF(Loans!H$8=G46,Loans!H$11,IF(Am!K45&gt;0,Am!K45,0))</f>
        <v>0</v>
      </c>
      <c r="I46" s="105">
        <f>H46*(Loans!H$13/12)</f>
        <v>0</v>
      </c>
      <c r="J46" s="106">
        <f>IF(H46&gt;0,IF(H46&lt;Loans!H$15,H46,IF(SUM(Loans!H$8+Loans!H$9)&gt;G46,0,SUM(Loans!H$15-I46))),0)</f>
        <v>0</v>
      </c>
      <c r="K46" s="106">
        <f t="shared" si="5"/>
        <v>0</v>
      </c>
      <c r="M46" s="104">
        <f t="shared" si="0"/>
        <v>39</v>
      </c>
      <c r="N46" s="105">
        <f>IF(Loans!C$23=M46,Loans!C$26,IF(Am!Q45&gt;0,Am!Q45,0))</f>
        <v>0</v>
      </c>
      <c r="O46" s="105">
        <f>N46*(Loans!C$28/12)</f>
        <v>0</v>
      </c>
      <c r="P46" s="106">
        <f>IF(N46&gt;0,IF(N46&lt;Loans!C$30,N46,IF(SUM(Loans!C$23+Loans!C$24)&gt;M46,0,SUM(Loans!C$30-O46))),0)</f>
        <v>0</v>
      </c>
      <c r="Q46" s="106">
        <f t="shared" si="6"/>
        <v>0</v>
      </c>
      <c r="S46" s="104">
        <f t="shared" si="1"/>
        <v>39</v>
      </c>
      <c r="T46" s="105">
        <f>IF(Loans!H$23=S46,Loans!H$26,IF(Am!W45&gt;0,Am!W45,0))</f>
        <v>0</v>
      </c>
      <c r="U46" s="105">
        <f>T46*(Loans!H$28/12)</f>
        <v>0</v>
      </c>
      <c r="V46" s="106">
        <f>IF(T46&gt;0,IF(T46&lt;Loans!H$30,T46,IF(SUM(Loans!H$23+Loans!H$24)&gt;S46,0,SUM(Loans!H$30-U46))),0)</f>
        <v>0</v>
      </c>
      <c r="W46" s="106">
        <f t="shared" si="7"/>
        <v>0</v>
      </c>
      <c r="Y46" s="104">
        <f t="shared" si="2"/>
        <v>39</v>
      </c>
      <c r="Z46" s="105">
        <f>IF(Loans!C$38=Y46,Loans!C$41,IF(Am!AC45&gt;0,Am!AC45,0))</f>
        <v>0</v>
      </c>
      <c r="AA46" s="105">
        <f>Z46*(Loans!C$43/12)</f>
        <v>0</v>
      </c>
      <c r="AB46" s="106">
        <f>IF(Z46&gt;0,IF(Z46&lt;Loans!C$45,Z46,IF(SUM(Loans!C$38+Loans!C$39)&gt;Y46,0,SUM(Loans!C$45-AA46))),0)</f>
        <v>0</v>
      </c>
      <c r="AC46" s="106">
        <f t="shared" si="8"/>
        <v>0</v>
      </c>
      <c r="AE46" s="104">
        <f t="shared" si="3"/>
        <v>39</v>
      </c>
      <c r="AF46" s="105">
        <f>IF(Loans!H$38=AE46,Loans!H$41,IF(Am!AI45&gt;0,Am!AI45,0))</f>
        <v>0</v>
      </c>
      <c r="AG46" s="105">
        <f>AF46*(Loans!H$43/12)</f>
        <v>0</v>
      </c>
      <c r="AH46" s="106">
        <f>IF(AF46&gt;0,IF(AF46&lt;Loans!H$45,AF46,IF(SUM(Loans!H$38+Loans!H$39)&gt;AE46,0,SUM(Loans!H$45-AG46))),0)</f>
        <v>0</v>
      </c>
      <c r="AI46" s="106">
        <f t="shared" si="9"/>
        <v>0</v>
      </c>
    </row>
    <row r="47" spans="1:35" ht="9" customHeight="1" x14ac:dyDescent="0.15">
      <c r="A47" s="104">
        <f t="shared" si="10"/>
        <v>40</v>
      </c>
      <c r="B47" s="105">
        <f>IF(Loans!C$8=A47,Loans!C$11,IF(Am!E46&gt;0,Am!E46,0))</f>
        <v>0</v>
      </c>
      <c r="C47" s="105">
        <f>B47*(Loans!C$13/12)</f>
        <v>0</v>
      </c>
      <c r="D47" s="106">
        <f>IF(B47&gt;0,IF(B47&lt;Loans!C$15,B47,IF(SUM(Loans!C$8+Loans!C$9)&gt;A47,0,SUM(Loans!C$15-Am!C47))),0)</f>
        <v>0</v>
      </c>
      <c r="E47" s="111">
        <f t="shared" si="11"/>
        <v>0</v>
      </c>
      <c r="F47" s="84"/>
      <c r="G47" s="104">
        <f t="shared" si="4"/>
        <v>40</v>
      </c>
      <c r="H47" s="105">
        <f>IF(Loans!H$8=G47,Loans!H$11,IF(Am!K46&gt;0,Am!K46,0))</f>
        <v>0</v>
      </c>
      <c r="I47" s="105">
        <f>H47*(Loans!H$13/12)</f>
        <v>0</v>
      </c>
      <c r="J47" s="106">
        <f>IF(H47&gt;0,IF(H47&lt;Loans!H$15,H47,IF(SUM(Loans!H$8+Loans!H$9)&gt;G47,0,SUM(Loans!H$15-I47))),0)</f>
        <v>0</v>
      </c>
      <c r="K47" s="106">
        <f t="shared" si="5"/>
        <v>0</v>
      </c>
      <c r="M47" s="104">
        <f t="shared" si="0"/>
        <v>40</v>
      </c>
      <c r="N47" s="105">
        <f>IF(Loans!C$23=M47,Loans!C$26,IF(Am!Q46&gt;0,Am!Q46,0))</f>
        <v>0</v>
      </c>
      <c r="O47" s="105">
        <f>N47*(Loans!C$28/12)</f>
        <v>0</v>
      </c>
      <c r="P47" s="106">
        <f>IF(N47&gt;0,IF(N47&lt;Loans!C$30,N47,IF(SUM(Loans!C$23+Loans!C$24)&gt;M47,0,SUM(Loans!C$30-O47))),0)</f>
        <v>0</v>
      </c>
      <c r="Q47" s="106">
        <f t="shared" si="6"/>
        <v>0</v>
      </c>
      <c r="S47" s="104">
        <f t="shared" si="1"/>
        <v>40</v>
      </c>
      <c r="T47" s="105">
        <f>IF(Loans!H$23=S47,Loans!H$26,IF(Am!W46&gt;0,Am!W46,0))</f>
        <v>0</v>
      </c>
      <c r="U47" s="105">
        <f>T47*(Loans!H$28/12)</f>
        <v>0</v>
      </c>
      <c r="V47" s="106">
        <f>IF(T47&gt;0,IF(T47&lt;Loans!H$30,T47,IF(SUM(Loans!H$23+Loans!H$24)&gt;S47,0,SUM(Loans!H$30-U47))),0)</f>
        <v>0</v>
      </c>
      <c r="W47" s="106">
        <f t="shared" si="7"/>
        <v>0</v>
      </c>
      <c r="Y47" s="104">
        <f t="shared" si="2"/>
        <v>40</v>
      </c>
      <c r="Z47" s="105">
        <f>IF(Loans!C$38=Y47,Loans!C$41,IF(Am!AC46&gt;0,Am!AC46,0))</f>
        <v>0</v>
      </c>
      <c r="AA47" s="105">
        <f>Z47*(Loans!C$43/12)</f>
        <v>0</v>
      </c>
      <c r="AB47" s="106">
        <f>IF(Z47&gt;0,IF(Z47&lt;Loans!C$45,Z47,IF(SUM(Loans!C$38+Loans!C$39)&gt;Y47,0,SUM(Loans!C$45-AA47))),0)</f>
        <v>0</v>
      </c>
      <c r="AC47" s="106">
        <f t="shared" si="8"/>
        <v>0</v>
      </c>
      <c r="AE47" s="104">
        <f t="shared" si="3"/>
        <v>40</v>
      </c>
      <c r="AF47" s="105">
        <f>IF(Loans!H$38=AE47,Loans!H$41,IF(Am!AI46&gt;0,Am!AI46,0))</f>
        <v>0</v>
      </c>
      <c r="AG47" s="105">
        <f>AF47*(Loans!H$43/12)</f>
        <v>0</v>
      </c>
      <c r="AH47" s="106">
        <f>IF(AF47&gt;0,IF(AF47&lt;Loans!H$45,AF47,IF(SUM(Loans!H$38+Loans!H$39)&gt;AE47,0,SUM(Loans!H$45-AG47))),0)</f>
        <v>0</v>
      </c>
      <c r="AI47" s="106">
        <f t="shared" si="9"/>
        <v>0</v>
      </c>
    </row>
    <row r="48" spans="1:35" ht="9" customHeight="1" x14ac:dyDescent="0.15">
      <c r="A48" s="104">
        <f t="shared" si="10"/>
        <v>41</v>
      </c>
      <c r="B48" s="105">
        <f>IF(Loans!C$8=A48,Loans!C$11,IF(Am!E47&gt;0,Am!E47,0))</f>
        <v>0</v>
      </c>
      <c r="C48" s="105">
        <f>B48*(Loans!C$13/12)</f>
        <v>0</v>
      </c>
      <c r="D48" s="106">
        <f>IF(B48&gt;0,IF(B48&lt;Loans!C$15,B48,IF(SUM(Loans!C$8+Loans!C$9)&gt;A48,0,SUM(Loans!C$15-Am!C48))),0)</f>
        <v>0</v>
      </c>
      <c r="E48" s="111">
        <f t="shared" si="11"/>
        <v>0</v>
      </c>
      <c r="F48" s="84"/>
      <c r="G48" s="104">
        <f t="shared" si="4"/>
        <v>41</v>
      </c>
      <c r="H48" s="105">
        <f>IF(Loans!H$8=G48,Loans!H$11,IF(Am!K47&gt;0,Am!K47,0))</f>
        <v>0</v>
      </c>
      <c r="I48" s="105">
        <f>H48*(Loans!H$13/12)</f>
        <v>0</v>
      </c>
      <c r="J48" s="106">
        <f>IF(H48&gt;0,IF(H48&lt;Loans!H$15,H48,IF(SUM(Loans!H$8+Loans!H$9)&gt;G48,0,SUM(Loans!H$15-I48))),0)</f>
        <v>0</v>
      </c>
      <c r="K48" s="106">
        <f t="shared" si="5"/>
        <v>0</v>
      </c>
      <c r="M48" s="104">
        <f t="shared" si="0"/>
        <v>41</v>
      </c>
      <c r="N48" s="105">
        <f>IF(Loans!C$23=M48,Loans!C$26,IF(Am!Q47&gt;0,Am!Q47,0))</f>
        <v>0</v>
      </c>
      <c r="O48" s="105">
        <f>N48*(Loans!C$28/12)</f>
        <v>0</v>
      </c>
      <c r="P48" s="106">
        <f>IF(N48&gt;0,IF(N48&lt;Loans!C$30,N48,IF(SUM(Loans!C$23+Loans!C$24)&gt;M48,0,SUM(Loans!C$30-O48))),0)</f>
        <v>0</v>
      </c>
      <c r="Q48" s="106">
        <f t="shared" si="6"/>
        <v>0</v>
      </c>
      <c r="S48" s="104">
        <f t="shared" si="1"/>
        <v>41</v>
      </c>
      <c r="T48" s="105">
        <f>IF(Loans!H$23=S48,Loans!H$26,IF(Am!W47&gt;0,Am!W47,0))</f>
        <v>0</v>
      </c>
      <c r="U48" s="105">
        <f>T48*(Loans!H$28/12)</f>
        <v>0</v>
      </c>
      <c r="V48" s="106">
        <f>IF(T48&gt;0,IF(T48&lt;Loans!H$30,T48,IF(SUM(Loans!H$23+Loans!H$24)&gt;S48,0,SUM(Loans!H$30-U48))),0)</f>
        <v>0</v>
      </c>
      <c r="W48" s="106">
        <f t="shared" si="7"/>
        <v>0</v>
      </c>
      <c r="Y48" s="104">
        <f t="shared" si="2"/>
        <v>41</v>
      </c>
      <c r="Z48" s="105">
        <f>IF(Loans!C$38=Y48,Loans!C$41,IF(Am!AC47&gt;0,Am!AC47,0))</f>
        <v>0</v>
      </c>
      <c r="AA48" s="105">
        <f>Z48*(Loans!C$43/12)</f>
        <v>0</v>
      </c>
      <c r="AB48" s="106">
        <f>IF(Z48&gt;0,IF(Z48&lt;Loans!C$45,Z48,IF(SUM(Loans!C$38+Loans!C$39)&gt;Y48,0,SUM(Loans!C$45-AA48))),0)</f>
        <v>0</v>
      </c>
      <c r="AC48" s="106">
        <f t="shared" si="8"/>
        <v>0</v>
      </c>
      <c r="AE48" s="104">
        <f t="shared" si="3"/>
        <v>41</v>
      </c>
      <c r="AF48" s="105">
        <f>IF(Loans!H$38=AE48,Loans!H$41,IF(Am!AI47&gt;0,Am!AI47,0))</f>
        <v>0</v>
      </c>
      <c r="AG48" s="105">
        <f>AF48*(Loans!H$43/12)</f>
        <v>0</v>
      </c>
      <c r="AH48" s="106">
        <f>IF(AF48&gt;0,IF(AF48&lt;Loans!H$45,AF48,IF(SUM(Loans!H$38+Loans!H$39)&gt;AE48,0,SUM(Loans!H$45-AG48))),0)</f>
        <v>0</v>
      </c>
      <c r="AI48" s="106">
        <f t="shared" si="9"/>
        <v>0</v>
      </c>
    </row>
    <row r="49" spans="1:35" ht="9" customHeight="1" x14ac:dyDescent="0.15">
      <c r="A49" s="104">
        <f t="shared" si="10"/>
        <v>42</v>
      </c>
      <c r="B49" s="105">
        <f>IF(Loans!C$8=A49,Loans!C$11,IF(Am!E48&gt;0,Am!E48,0))</f>
        <v>0</v>
      </c>
      <c r="C49" s="105">
        <f>B49*(Loans!C$13/12)</f>
        <v>0</v>
      </c>
      <c r="D49" s="106">
        <f>IF(B49&gt;0,IF(B49&lt;Loans!C$15,B49,IF(SUM(Loans!C$8+Loans!C$9)&gt;A49,0,SUM(Loans!C$15-Am!C49))),0)</f>
        <v>0</v>
      </c>
      <c r="E49" s="111">
        <f t="shared" si="11"/>
        <v>0</v>
      </c>
      <c r="F49" s="84"/>
      <c r="G49" s="104">
        <f t="shared" si="4"/>
        <v>42</v>
      </c>
      <c r="H49" s="105">
        <f>IF(Loans!H$8=G49,Loans!H$11,IF(Am!K48&gt;0,Am!K48,0))</f>
        <v>0</v>
      </c>
      <c r="I49" s="105">
        <f>H49*(Loans!H$13/12)</f>
        <v>0</v>
      </c>
      <c r="J49" s="106">
        <f>IF(H49&gt;0,IF(H49&lt;Loans!H$15,H49,IF(SUM(Loans!H$8+Loans!H$9)&gt;G49,0,SUM(Loans!H$15-I49))),0)</f>
        <v>0</v>
      </c>
      <c r="K49" s="106">
        <f t="shared" si="5"/>
        <v>0</v>
      </c>
      <c r="M49" s="104">
        <f t="shared" si="0"/>
        <v>42</v>
      </c>
      <c r="N49" s="105">
        <f>IF(Loans!C$23=M49,Loans!C$26,IF(Am!Q48&gt;0,Am!Q48,0))</f>
        <v>0</v>
      </c>
      <c r="O49" s="105">
        <f>N49*(Loans!C$28/12)</f>
        <v>0</v>
      </c>
      <c r="P49" s="106">
        <f>IF(N49&gt;0,IF(N49&lt;Loans!C$30,N49,IF(SUM(Loans!C$23+Loans!C$24)&gt;M49,0,SUM(Loans!C$30-O49))),0)</f>
        <v>0</v>
      </c>
      <c r="Q49" s="106">
        <f t="shared" si="6"/>
        <v>0</v>
      </c>
      <c r="S49" s="104">
        <f t="shared" si="1"/>
        <v>42</v>
      </c>
      <c r="T49" s="105">
        <f>IF(Loans!H$23=S49,Loans!H$26,IF(Am!W48&gt;0,Am!W48,0))</f>
        <v>0</v>
      </c>
      <c r="U49" s="105">
        <f>T49*(Loans!H$28/12)</f>
        <v>0</v>
      </c>
      <c r="V49" s="106">
        <f>IF(T49&gt;0,IF(T49&lt;Loans!H$30,T49,IF(SUM(Loans!H$23+Loans!H$24)&gt;S49,0,SUM(Loans!H$30-U49))),0)</f>
        <v>0</v>
      </c>
      <c r="W49" s="106">
        <f t="shared" si="7"/>
        <v>0</v>
      </c>
      <c r="Y49" s="104">
        <f t="shared" si="2"/>
        <v>42</v>
      </c>
      <c r="Z49" s="105">
        <f>IF(Loans!C$38=Y49,Loans!C$41,IF(Am!AC48&gt;0,Am!AC48,0))</f>
        <v>0</v>
      </c>
      <c r="AA49" s="105">
        <f>Z49*(Loans!C$43/12)</f>
        <v>0</v>
      </c>
      <c r="AB49" s="106">
        <f>IF(Z49&gt;0,IF(Z49&lt;Loans!C$45,Z49,IF(SUM(Loans!C$38+Loans!C$39)&gt;Y49,0,SUM(Loans!C$45-AA49))),0)</f>
        <v>0</v>
      </c>
      <c r="AC49" s="106">
        <f t="shared" si="8"/>
        <v>0</v>
      </c>
      <c r="AE49" s="104">
        <f t="shared" si="3"/>
        <v>42</v>
      </c>
      <c r="AF49" s="105">
        <f>IF(Loans!H$38=AE49,Loans!H$41,IF(Am!AI48&gt;0,Am!AI48,0))</f>
        <v>0</v>
      </c>
      <c r="AG49" s="105">
        <f>AF49*(Loans!H$43/12)</f>
        <v>0</v>
      </c>
      <c r="AH49" s="106">
        <f>IF(AF49&gt;0,IF(AF49&lt;Loans!H$45,AF49,IF(SUM(Loans!H$38+Loans!H$39)&gt;AE49,0,SUM(Loans!H$45-AG49))),0)</f>
        <v>0</v>
      </c>
      <c r="AI49" s="106">
        <f t="shared" si="9"/>
        <v>0</v>
      </c>
    </row>
    <row r="50" spans="1:35" ht="9" customHeight="1" x14ac:dyDescent="0.15">
      <c r="A50" s="104">
        <f t="shared" si="10"/>
        <v>43</v>
      </c>
      <c r="B50" s="105">
        <f>IF(Loans!C$8=A50,Loans!C$11,IF(Am!E49&gt;0,Am!E49,0))</f>
        <v>0</v>
      </c>
      <c r="C50" s="105">
        <f>B50*(Loans!C$13/12)</f>
        <v>0</v>
      </c>
      <c r="D50" s="106">
        <f>IF(B50&gt;0,IF(B50&lt;Loans!C$15,B50,IF(SUM(Loans!C$8+Loans!C$9)&gt;A50,0,SUM(Loans!C$15-Am!C50))),0)</f>
        <v>0</v>
      </c>
      <c r="E50" s="111">
        <f t="shared" si="11"/>
        <v>0</v>
      </c>
      <c r="F50" s="84"/>
      <c r="G50" s="104">
        <f t="shared" si="4"/>
        <v>43</v>
      </c>
      <c r="H50" s="105">
        <f>IF(Loans!H$8=G50,Loans!H$11,IF(Am!K49&gt;0,Am!K49,0))</f>
        <v>0</v>
      </c>
      <c r="I50" s="105">
        <f>H50*(Loans!H$13/12)</f>
        <v>0</v>
      </c>
      <c r="J50" s="106">
        <f>IF(H50&gt;0,IF(H50&lt;Loans!H$15,H50,IF(SUM(Loans!H$8+Loans!H$9)&gt;G50,0,SUM(Loans!H$15-I50))),0)</f>
        <v>0</v>
      </c>
      <c r="K50" s="106">
        <f t="shared" si="5"/>
        <v>0</v>
      </c>
      <c r="M50" s="104">
        <f t="shared" si="0"/>
        <v>43</v>
      </c>
      <c r="N50" s="105">
        <f>IF(Loans!C$23=M50,Loans!C$26,IF(Am!Q49&gt;0,Am!Q49,0))</f>
        <v>0</v>
      </c>
      <c r="O50" s="105">
        <f>N50*(Loans!C$28/12)</f>
        <v>0</v>
      </c>
      <c r="P50" s="106">
        <f>IF(N50&gt;0,IF(N50&lt;Loans!C$30,N50,IF(SUM(Loans!C$23+Loans!C$24)&gt;M50,0,SUM(Loans!C$30-O50))),0)</f>
        <v>0</v>
      </c>
      <c r="Q50" s="106">
        <f t="shared" si="6"/>
        <v>0</v>
      </c>
      <c r="S50" s="104">
        <f t="shared" si="1"/>
        <v>43</v>
      </c>
      <c r="T50" s="105">
        <f>IF(Loans!H$23=S50,Loans!H$26,IF(Am!W49&gt;0,Am!W49,0))</f>
        <v>0</v>
      </c>
      <c r="U50" s="105">
        <f>T50*(Loans!H$28/12)</f>
        <v>0</v>
      </c>
      <c r="V50" s="106">
        <f>IF(T50&gt;0,IF(T50&lt;Loans!H$30,T50,IF(SUM(Loans!H$23+Loans!H$24)&gt;S50,0,SUM(Loans!H$30-U50))),0)</f>
        <v>0</v>
      </c>
      <c r="W50" s="106">
        <f t="shared" si="7"/>
        <v>0</v>
      </c>
      <c r="Y50" s="104">
        <f t="shared" si="2"/>
        <v>43</v>
      </c>
      <c r="Z50" s="105">
        <f>IF(Loans!C$38=Y50,Loans!C$41,IF(Am!AC49&gt;0,Am!AC49,0))</f>
        <v>0</v>
      </c>
      <c r="AA50" s="105">
        <f>Z50*(Loans!C$43/12)</f>
        <v>0</v>
      </c>
      <c r="AB50" s="106">
        <f>IF(Z50&gt;0,IF(Z50&lt;Loans!C$45,Z50,IF(SUM(Loans!C$38+Loans!C$39)&gt;Y50,0,SUM(Loans!C$45-AA50))),0)</f>
        <v>0</v>
      </c>
      <c r="AC50" s="106">
        <f t="shared" si="8"/>
        <v>0</v>
      </c>
      <c r="AE50" s="104">
        <f t="shared" si="3"/>
        <v>43</v>
      </c>
      <c r="AF50" s="105">
        <f>IF(Loans!H$38=AE50,Loans!H$41,IF(Am!AI49&gt;0,Am!AI49,0))</f>
        <v>0</v>
      </c>
      <c r="AG50" s="105">
        <f>AF50*(Loans!H$43/12)</f>
        <v>0</v>
      </c>
      <c r="AH50" s="106">
        <f>IF(AF50&gt;0,IF(AF50&lt;Loans!H$45,AF50,IF(SUM(Loans!H$38+Loans!H$39)&gt;AE50,0,SUM(Loans!H$45-AG50))),0)</f>
        <v>0</v>
      </c>
      <c r="AI50" s="106">
        <f t="shared" si="9"/>
        <v>0</v>
      </c>
    </row>
    <row r="51" spans="1:35" ht="9" customHeight="1" x14ac:dyDescent="0.15">
      <c r="A51" s="104">
        <f t="shared" si="10"/>
        <v>44</v>
      </c>
      <c r="B51" s="105">
        <f>IF(Loans!C$8=A51,Loans!C$11,IF(Am!E50&gt;0,Am!E50,0))</f>
        <v>0</v>
      </c>
      <c r="C51" s="105">
        <f>B51*(Loans!C$13/12)</f>
        <v>0</v>
      </c>
      <c r="D51" s="106">
        <f>IF(B51&gt;0,IF(B51&lt;Loans!C$15,B51,IF(SUM(Loans!C$8+Loans!C$9)&gt;A51,0,SUM(Loans!C$15-Am!C51))),0)</f>
        <v>0</v>
      </c>
      <c r="E51" s="111">
        <f t="shared" si="11"/>
        <v>0</v>
      </c>
      <c r="F51" s="84"/>
      <c r="G51" s="104">
        <f t="shared" si="4"/>
        <v>44</v>
      </c>
      <c r="H51" s="105">
        <f>IF(Loans!H$8=G51,Loans!H$11,IF(Am!K50&gt;0,Am!K50,0))</f>
        <v>0</v>
      </c>
      <c r="I51" s="105">
        <f>H51*(Loans!H$13/12)</f>
        <v>0</v>
      </c>
      <c r="J51" s="106">
        <f>IF(H51&gt;0,IF(H51&lt;Loans!H$15,H51,IF(SUM(Loans!H$8+Loans!H$9)&gt;G51,0,SUM(Loans!H$15-I51))),0)</f>
        <v>0</v>
      </c>
      <c r="K51" s="106">
        <f t="shared" si="5"/>
        <v>0</v>
      </c>
      <c r="M51" s="104">
        <f t="shared" si="0"/>
        <v>44</v>
      </c>
      <c r="N51" s="105">
        <f>IF(Loans!C$23=M51,Loans!C$26,IF(Am!Q50&gt;0,Am!Q50,0))</f>
        <v>0</v>
      </c>
      <c r="O51" s="105">
        <f>N51*(Loans!C$28/12)</f>
        <v>0</v>
      </c>
      <c r="P51" s="106">
        <f>IF(N51&gt;0,IF(N51&lt;Loans!C$30,N51,IF(SUM(Loans!C$23+Loans!C$24)&gt;M51,0,SUM(Loans!C$30-O51))),0)</f>
        <v>0</v>
      </c>
      <c r="Q51" s="106">
        <f t="shared" si="6"/>
        <v>0</v>
      </c>
      <c r="S51" s="104">
        <f t="shared" si="1"/>
        <v>44</v>
      </c>
      <c r="T51" s="105">
        <f>IF(Loans!H$23=S51,Loans!H$26,IF(Am!W50&gt;0,Am!W50,0))</f>
        <v>0</v>
      </c>
      <c r="U51" s="105">
        <f>T51*(Loans!H$28/12)</f>
        <v>0</v>
      </c>
      <c r="V51" s="106">
        <f>IF(T51&gt;0,IF(T51&lt;Loans!H$30,T51,IF(SUM(Loans!H$23+Loans!H$24)&gt;S51,0,SUM(Loans!H$30-U51))),0)</f>
        <v>0</v>
      </c>
      <c r="W51" s="106">
        <f t="shared" si="7"/>
        <v>0</v>
      </c>
      <c r="Y51" s="104">
        <f t="shared" si="2"/>
        <v>44</v>
      </c>
      <c r="Z51" s="105">
        <f>IF(Loans!C$38=Y51,Loans!C$41,IF(Am!AC50&gt;0,Am!AC50,0))</f>
        <v>0</v>
      </c>
      <c r="AA51" s="105">
        <f>Z51*(Loans!C$43/12)</f>
        <v>0</v>
      </c>
      <c r="AB51" s="106">
        <f>IF(Z51&gt;0,IF(Z51&lt;Loans!C$45,Z51,IF(SUM(Loans!C$38+Loans!C$39)&gt;Y51,0,SUM(Loans!C$45-AA51))),0)</f>
        <v>0</v>
      </c>
      <c r="AC51" s="106">
        <f t="shared" si="8"/>
        <v>0</v>
      </c>
      <c r="AE51" s="104">
        <f t="shared" si="3"/>
        <v>44</v>
      </c>
      <c r="AF51" s="105">
        <f>IF(Loans!H$38=AE51,Loans!H$41,IF(Am!AI50&gt;0,Am!AI50,0))</f>
        <v>0</v>
      </c>
      <c r="AG51" s="105">
        <f>AF51*(Loans!H$43/12)</f>
        <v>0</v>
      </c>
      <c r="AH51" s="106">
        <f>IF(AF51&gt;0,IF(AF51&lt;Loans!H$45,AF51,IF(SUM(Loans!H$38+Loans!H$39)&gt;AE51,0,SUM(Loans!H$45-AG51))),0)</f>
        <v>0</v>
      </c>
      <c r="AI51" s="106">
        <f t="shared" si="9"/>
        <v>0</v>
      </c>
    </row>
    <row r="52" spans="1:35" ht="9" customHeight="1" x14ac:dyDescent="0.15">
      <c r="A52" s="104">
        <f t="shared" si="10"/>
        <v>45</v>
      </c>
      <c r="B52" s="105">
        <f>IF(Loans!C$8=A52,Loans!C$11,IF(Am!E51&gt;0,Am!E51,0))</f>
        <v>0</v>
      </c>
      <c r="C52" s="105">
        <f>B52*(Loans!C$13/12)</f>
        <v>0</v>
      </c>
      <c r="D52" s="106">
        <f>IF(B52&gt;0,IF(B52&lt;Loans!C$15,B52,IF(SUM(Loans!C$8+Loans!C$9)&gt;A52,0,SUM(Loans!C$15-Am!C52))),0)</f>
        <v>0</v>
      </c>
      <c r="E52" s="111">
        <f t="shared" si="11"/>
        <v>0</v>
      </c>
      <c r="F52" s="84"/>
      <c r="G52" s="104">
        <f t="shared" si="4"/>
        <v>45</v>
      </c>
      <c r="H52" s="105">
        <f>IF(Loans!H$8=G52,Loans!H$11,IF(Am!K51&gt;0,Am!K51,0))</f>
        <v>0</v>
      </c>
      <c r="I52" s="105">
        <f>H52*(Loans!H$13/12)</f>
        <v>0</v>
      </c>
      <c r="J52" s="106">
        <f>IF(H52&gt;0,IF(H52&lt;Loans!H$15,H52,IF(SUM(Loans!H$8+Loans!H$9)&gt;G52,0,SUM(Loans!H$15-I52))),0)</f>
        <v>0</v>
      </c>
      <c r="K52" s="106">
        <f t="shared" si="5"/>
        <v>0</v>
      </c>
      <c r="M52" s="104">
        <f t="shared" si="0"/>
        <v>45</v>
      </c>
      <c r="N52" s="105">
        <f>IF(Loans!C$23=M52,Loans!C$26,IF(Am!Q51&gt;0,Am!Q51,0))</f>
        <v>0</v>
      </c>
      <c r="O52" s="105">
        <f>N52*(Loans!C$28/12)</f>
        <v>0</v>
      </c>
      <c r="P52" s="106">
        <f>IF(N52&gt;0,IF(N52&lt;Loans!C$30,N52,IF(SUM(Loans!C$23+Loans!C$24)&gt;M52,0,SUM(Loans!C$30-O52))),0)</f>
        <v>0</v>
      </c>
      <c r="Q52" s="106">
        <f t="shared" si="6"/>
        <v>0</v>
      </c>
      <c r="S52" s="104">
        <f t="shared" si="1"/>
        <v>45</v>
      </c>
      <c r="T52" s="105">
        <f>IF(Loans!H$23=S52,Loans!H$26,IF(Am!W51&gt;0,Am!W51,0))</f>
        <v>0</v>
      </c>
      <c r="U52" s="105">
        <f>T52*(Loans!H$28/12)</f>
        <v>0</v>
      </c>
      <c r="V52" s="106">
        <f>IF(T52&gt;0,IF(T52&lt;Loans!H$30,T52,IF(SUM(Loans!H$23+Loans!H$24)&gt;S52,0,SUM(Loans!H$30-U52))),0)</f>
        <v>0</v>
      </c>
      <c r="W52" s="106">
        <f t="shared" si="7"/>
        <v>0</v>
      </c>
      <c r="Y52" s="104">
        <f t="shared" si="2"/>
        <v>45</v>
      </c>
      <c r="Z52" s="105">
        <f>IF(Loans!C$38=Y52,Loans!C$41,IF(Am!AC51&gt;0,Am!AC51,0))</f>
        <v>0</v>
      </c>
      <c r="AA52" s="105">
        <f>Z52*(Loans!C$43/12)</f>
        <v>0</v>
      </c>
      <c r="AB52" s="106">
        <f>IF(Z52&gt;0,IF(Z52&lt;Loans!C$45,Z52,IF(SUM(Loans!C$38+Loans!C$39)&gt;Y52,0,SUM(Loans!C$45-AA52))),0)</f>
        <v>0</v>
      </c>
      <c r="AC52" s="106">
        <f t="shared" si="8"/>
        <v>0</v>
      </c>
      <c r="AE52" s="104">
        <f t="shared" si="3"/>
        <v>45</v>
      </c>
      <c r="AF52" s="105">
        <f>IF(Loans!H$38=AE52,Loans!H$41,IF(Am!AI51&gt;0,Am!AI51,0))</f>
        <v>0</v>
      </c>
      <c r="AG52" s="105">
        <f>AF52*(Loans!H$43/12)</f>
        <v>0</v>
      </c>
      <c r="AH52" s="106">
        <f>IF(AF52&gt;0,IF(AF52&lt;Loans!H$45,AF52,IF(SUM(Loans!H$38+Loans!H$39)&gt;AE52,0,SUM(Loans!H$45-AG52))),0)</f>
        <v>0</v>
      </c>
      <c r="AI52" s="106">
        <f t="shared" si="9"/>
        <v>0</v>
      </c>
    </row>
    <row r="53" spans="1:35" ht="9" customHeight="1" x14ac:dyDescent="0.15">
      <c r="A53" s="104">
        <f t="shared" si="10"/>
        <v>46</v>
      </c>
      <c r="B53" s="105">
        <f>IF(Loans!C$8=A53,Loans!C$11,IF(Am!E52&gt;0,Am!E52,0))</f>
        <v>0</v>
      </c>
      <c r="C53" s="105">
        <f>B53*(Loans!C$13/12)</f>
        <v>0</v>
      </c>
      <c r="D53" s="106">
        <f>IF(B53&gt;0,IF(B53&lt;Loans!C$15,B53,IF(SUM(Loans!C$8+Loans!C$9)&gt;A53,0,SUM(Loans!C$15-Am!C53))),0)</f>
        <v>0</v>
      </c>
      <c r="E53" s="111">
        <f t="shared" si="11"/>
        <v>0</v>
      </c>
      <c r="F53" s="84"/>
      <c r="G53" s="104">
        <f t="shared" si="4"/>
        <v>46</v>
      </c>
      <c r="H53" s="105">
        <f>IF(Loans!H$8=G53,Loans!H$11,IF(Am!K52&gt;0,Am!K52,0))</f>
        <v>0</v>
      </c>
      <c r="I53" s="105">
        <f>H53*(Loans!H$13/12)</f>
        <v>0</v>
      </c>
      <c r="J53" s="106">
        <f>IF(H53&gt;0,IF(H53&lt;Loans!H$15,H53,IF(SUM(Loans!H$8+Loans!H$9)&gt;G53,0,SUM(Loans!H$15-I53))),0)</f>
        <v>0</v>
      </c>
      <c r="K53" s="106">
        <f t="shared" si="5"/>
        <v>0</v>
      </c>
      <c r="M53" s="104">
        <f t="shared" si="0"/>
        <v>46</v>
      </c>
      <c r="N53" s="105">
        <f>IF(Loans!C$23=M53,Loans!C$26,IF(Am!Q52&gt;0,Am!Q52,0))</f>
        <v>0</v>
      </c>
      <c r="O53" s="105">
        <f>N53*(Loans!C$28/12)</f>
        <v>0</v>
      </c>
      <c r="P53" s="106">
        <f>IF(N53&gt;0,IF(N53&lt;Loans!C$30,N53,IF(SUM(Loans!C$23+Loans!C$24)&gt;M53,0,SUM(Loans!C$30-O53))),0)</f>
        <v>0</v>
      </c>
      <c r="Q53" s="106">
        <f t="shared" si="6"/>
        <v>0</v>
      </c>
      <c r="S53" s="104">
        <f t="shared" si="1"/>
        <v>46</v>
      </c>
      <c r="T53" s="105">
        <f>IF(Loans!H$23=S53,Loans!H$26,IF(Am!W52&gt;0,Am!W52,0))</f>
        <v>0</v>
      </c>
      <c r="U53" s="105">
        <f>T53*(Loans!H$28/12)</f>
        <v>0</v>
      </c>
      <c r="V53" s="106">
        <f>IF(T53&gt;0,IF(T53&lt;Loans!H$30,T53,IF(SUM(Loans!H$23+Loans!H$24)&gt;S53,0,SUM(Loans!H$30-U53))),0)</f>
        <v>0</v>
      </c>
      <c r="W53" s="106">
        <f t="shared" si="7"/>
        <v>0</v>
      </c>
      <c r="Y53" s="104">
        <f t="shared" si="2"/>
        <v>46</v>
      </c>
      <c r="Z53" s="105">
        <f>IF(Loans!C$38=Y53,Loans!C$41,IF(Am!AC52&gt;0,Am!AC52,0))</f>
        <v>0</v>
      </c>
      <c r="AA53" s="105">
        <f>Z53*(Loans!C$43/12)</f>
        <v>0</v>
      </c>
      <c r="AB53" s="106">
        <f>IF(Z53&gt;0,IF(Z53&lt;Loans!C$45,Z53,IF(SUM(Loans!C$38+Loans!C$39)&gt;Y53,0,SUM(Loans!C$45-AA53))),0)</f>
        <v>0</v>
      </c>
      <c r="AC53" s="106">
        <f t="shared" si="8"/>
        <v>0</v>
      </c>
      <c r="AE53" s="104">
        <f t="shared" si="3"/>
        <v>46</v>
      </c>
      <c r="AF53" s="105">
        <f>IF(Loans!H$38=AE53,Loans!H$41,IF(Am!AI52&gt;0,Am!AI52,0))</f>
        <v>0</v>
      </c>
      <c r="AG53" s="105">
        <f>AF53*(Loans!H$43/12)</f>
        <v>0</v>
      </c>
      <c r="AH53" s="106">
        <f>IF(AF53&gt;0,IF(AF53&lt;Loans!H$45,AF53,IF(SUM(Loans!H$38+Loans!H$39)&gt;AE53,0,SUM(Loans!H$45-AG53))),0)</f>
        <v>0</v>
      </c>
      <c r="AI53" s="106">
        <f t="shared" si="9"/>
        <v>0</v>
      </c>
    </row>
    <row r="54" spans="1:35" ht="9" customHeight="1" x14ac:dyDescent="0.15">
      <c r="A54" s="104">
        <f t="shared" si="10"/>
        <v>47</v>
      </c>
      <c r="B54" s="105">
        <f>IF(Loans!C$8=A54,Loans!C$11,IF(Am!E53&gt;0,Am!E53,0))</f>
        <v>0</v>
      </c>
      <c r="C54" s="105">
        <f>B54*(Loans!C$13/12)</f>
        <v>0</v>
      </c>
      <c r="D54" s="106">
        <f>IF(B54&gt;0,IF(B54&lt;Loans!C$15,B54,IF(SUM(Loans!C$8+Loans!C$9)&gt;A54,0,SUM(Loans!C$15-Am!C54))),0)</f>
        <v>0</v>
      </c>
      <c r="E54" s="111">
        <f t="shared" si="11"/>
        <v>0</v>
      </c>
      <c r="F54" s="84"/>
      <c r="G54" s="104">
        <f t="shared" si="4"/>
        <v>47</v>
      </c>
      <c r="H54" s="105">
        <f>IF(Loans!H$8=G54,Loans!H$11,IF(Am!K53&gt;0,Am!K53,0))</f>
        <v>0</v>
      </c>
      <c r="I54" s="105">
        <f>H54*(Loans!H$13/12)</f>
        <v>0</v>
      </c>
      <c r="J54" s="106">
        <f>IF(H54&gt;0,IF(H54&lt;Loans!H$15,H54,IF(SUM(Loans!H$8+Loans!H$9)&gt;G54,0,SUM(Loans!H$15-I54))),0)</f>
        <v>0</v>
      </c>
      <c r="K54" s="106">
        <f t="shared" si="5"/>
        <v>0</v>
      </c>
      <c r="M54" s="104">
        <f t="shared" si="0"/>
        <v>47</v>
      </c>
      <c r="N54" s="105">
        <f>IF(Loans!C$23=M54,Loans!C$26,IF(Am!Q53&gt;0,Am!Q53,0))</f>
        <v>0</v>
      </c>
      <c r="O54" s="105">
        <f>N54*(Loans!C$28/12)</f>
        <v>0</v>
      </c>
      <c r="P54" s="106">
        <f>IF(N54&gt;0,IF(N54&lt;Loans!C$30,N54,IF(SUM(Loans!C$23+Loans!C$24)&gt;M54,0,SUM(Loans!C$30-O54))),0)</f>
        <v>0</v>
      </c>
      <c r="Q54" s="106">
        <f t="shared" si="6"/>
        <v>0</v>
      </c>
      <c r="S54" s="104">
        <f t="shared" si="1"/>
        <v>47</v>
      </c>
      <c r="T54" s="105">
        <f>IF(Loans!H$23=S54,Loans!H$26,IF(Am!W53&gt;0,Am!W53,0))</f>
        <v>0</v>
      </c>
      <c r="U54" s="105">
        <f>T54*(Loans!H$28/12)</f>
        <v>0</v>
      </c>
      <c r="V54" s="106">
        <f>IF(T54&gt;0,IF(T54&lt;Loans!H$30,T54,IF(SUM(Loans!H$23+Loans!H$24)&gt;S54,0,SUM(Loans!H$30-U54))),0)</f>
        <v>0</v>
      </c>
      <c r="W54" s="106">
        <f t="shared" si="7"/>
        <v>0</v>
      </c>
      <c r="Y54" s="104">
        <f t="shared" si="2"/>
        <v>47</v>
      </c>
      <c r="Z54" s="105">
        <f>IF(Loans!C$38=Y54,Loans!C$41,IF(Am!AC53&gt;0,Am!AC53,0))</f>
        <v>0</v>
      </c>
      <c r="AA54" s="105">
        <f>Z54*(Loans!C$43/12)</f>
        <v>0</v>
      </c>
      <c r="AB54" s="106">
        <f>IF(Z54&gt;0,IF(Z54&lt;Loans!C$45,Z54,IF(SUM(Loans!C$38+Loans!C$39)&gt;Y54,0,SUM(Loans!C$45-AA54))),0)</f>
        <v>0</v>
      </c>
      <c r="AC54" s="106">
        <f t="shared" si="8"/>
        <v>0</v>
      </c>
      <c r="AE54" s="104">
        <f t="shared" si="3"/>
        <v>47</v>
      </c>
      <c r="AF54" s="105">
        <f>IF(Loans!H$38=AE54,Loans!H$41,IF(Am!AI53&gt;0,Am!AI53,0))</f>
        <v>0</v>
      </c>
      <c r="AG54" s="105">
        <f>AF54*(Loans!H$43/12)</f>
        <v>0</v>
      </c>
      <c r="AH54" s="106">
        <f>IF(AF54&gt;0,IF(AF54&lt;Loans!H$45,AF54,IF(SUM(Loans!H$38+Loans!H$39)&gt;AE54,0,SUM(Loans!H$45-AG54))),0)</f>
        <v>0</v>
      </c>
      <c r="AI54" s="106">
        <f t="shared" si="9"/>
        <v>0</v>
      </c>
    </row>
    <row r="55" spans="1:35" ht="9" customHeight="1" x14ac:dyDescent="0.15">
      <c r="A55" s="107">
        <f t="shared" si="10"/>
        <v>48</v>
      </c>
      <c r="B55" s="108">
        <f>IF(Loans!C$8=A55,Loans!C$11,IF(Am!E54&gt;0,Am!E54,0))</f>
        <v>0</v>
      </c>
      <c r="C55" s="108">
        <f>B55*(Loans!C$13/12)</f>
        <v>0</v>
      </c>
      <c r="D55" s="109">
        <f>IF(B55&gt;0,IF(B55&lt;Loans!C$15,B55,IF(SUM(Loans!C$8+Loans!C$9)&gt;A55,0,SUM(Loans!C$15-Am!C55))),0)</f>
        <v>0</v>
      </c>
      <c r="E55" s="112">
        <f t="shared" si="11"/>
        <v>0</v>
      </c>
      <c r="F55" s="84"/>
      <c r="G55" s="104">
        <f t="shared" si="4"/>
        <v>48</v>
      </c>
      <c r="H55" s="105">
        <f>IF(Loans!H$8=G55,Loans!H$11,IF(Am!K54&gt;0,Am!K54,0))</f>
        <v>0</v>
      </c>
      <c r="I55" s="105">
        <f>H55*(Loans!H$13/12)</f>
        <v>0</v>
      </c>
      <c r="J55" s="106">
        <f>IF(H55&gt;0,IF(H55&lt;Loans!H$15,H55,IF(SUM(Loans!H$8+Loans!H$9)&gt;G55,0,SUM(Loans!H$15-I55))),0)</f>
        <v>0</v>
      </c>
      <c r="K55" s="106">
        <f t="shared" si="5"/>
        <v>0</v>
      </c>
      <c r="M55" s="104">
        <f t="shared" si="0"/>
        <v>48</v>
      </c>
      <c r="N55" s="105">
        <f>IF(Loans!C$23=M55,Loans!C$26,IF(Am!Q54&gt;0,Am!Q54,0))</f>
        <v>0</v>
      </c>
      <c r="O55" s="105">
        <f>N55*(Loans!C$28/12)</f>
        <v>0</v>
      </c>
      <c r="P55" s="106">
        <f>IF(N55&gt;0,IF(N55&lt;Loans!C$30,N55,IF(SUM(Loans!C$23+Loans!C$24)&gt;M55,0,SUM(Loans!C$30-O55))),0)</f>
        <v>0</v>
      </c>
      <c r="Q55" s="106">
        <f t="shared" si="6"/>
        <v>0</v>
      </c>
      <c r="S55" s="104">
        <f t="shared" si="1"/>
        <v>48</v>
      </c>
      <c r="T55" s="105">
        <f>IF(Loans!H$23=S55,Loans!H$26,IF(Am!W54&gt;0,Am!W54,0))</f>
        <v>0</v>
      </c>
      <c r="U55" s="105">
        <f>T55*(Loans!H$28/12)</f>
        <v>0</v>
      </c>
      <c r="V55" s="106">
        <f>IF(T55&gt;0,IF(T55&lt;Loans!H$30,T55,IF(SUM(Loans!H$23+Loans!H$24)&gt;S55,0,SUM(Loans!H$30-U55))),0)</f>
        <v>0</v>
      </c>
      <c r="W55" s="106">
        <f t="shared" si="7"/>
        <v>0</v>
      </c>
      <c r="X55" s="103"/>
      <c r="Y55" s="104">
        <f t="shared" si="2"/>
        <v>48</v>
      </c>
      <c r="Z55" s="105">
        <f>IF(Loans!C$38=Y55,Loans!C$41,IF(Am!AC54&gt;0,Am!AC54,0))</f>
        <v>0</v>
      </c>
      <c r="AA55" s="105">
        <f>Z55*(Loans!C$43/12)</f>
        <v>0</v>
      </c>
      <c r="AB55" s="106">
        <f>IF(Z55&gt;0,IF(Z55&lt;Loans!C$45,Z55,IF(SUM(Loans!C$38+Loans!C$39)&gt;Y55,0,SUM(Loans!C$45-AA55))),0)</f>
        <v>0</v>
      </c>
      <c r="AC55" s="106">
        <f t="shared" si="8"/>
        <v>0</v>
      </c>
      <c r="AD55" s="103"/>
      <c r="AE55" s="104">
        <f t="shared" si="3"/>
        <v>48</v>
      </c>
      <c r="AF55" s="105">
        <f>IF(Loans!H$38=AE55,Loans!H$41,IF(Am!AI54&gt;0,Am!AI54,0))</f>
        <v>0</v>
      </c>
      <c r="AG55" s="105">
        <f>AF55*(Loans!H$43/12)</f>
        <v>0</v>
      </c>
      <c r="AH55" s="106">
        <f>IF(AF55&gt;0,IF(AF55&lt;Loans!H$45,AF55,IF(SUM(Loans!H$38+Loans!H$39)&gt;AE55,0,SUM(Loans!H$45-AG55))),0)</f>
        <v>0</v>
      </c>
      <c r="AI55" s="106">
        <f t="shared" si="9"/>
        <v>0</v>
      </c>
    </row>
    <row r="56" spans="1:35" ht="9" customHeight="1" x14ac:dyDescent="0.15">
      <c r="A56" s="100">
        <f t="shared" si="10"/>
        <v>49</v>
      </c>
      <c r="B56" s="101">
        <f>IF(Loans!C$8=A56,Loans!C$11,IF(Am!E55&gt;0,Am!E55,0))</f>
        <v>0</v>
      </c>
      <c r="C56" s="101">
        <f>B56*(Loans!C$13/12)</f>
        <v>0</v>
      </c>
      <c r="D56" s="102">
        <f>IF(B56&gt;0,IF(B56&lt;Loans!C$15,B56,IF(SUM(Loans!C$8+Loans!C$9)&gt;A56,0,SUM(Loans!C$15-Am!C56))),0)</f>
        <v>0</v>
      </c>
      <c r="E56" s="110">
        <f t="shared" si="11"/>
        <v>0</v>
      </c>
      <c r="F56" s="103"/>
      <c r="G56" s="100">
        <f t="shared" si="4"/>
        <v>49</v>
      </c>
      <c r="H56" s="101">
        <f>IF(Loans!H$8=G56,Loans!H$11,IF(Am!K55&gt;0,Am!K55,0))</f>
        <v>0</v>
      </c>
      <c r="I56" s="101">
        <f>H56*(Loans!H$13/12)</f>
        <v>0</v>
      </c>
      <c r="J56" s="102">
        <f>IF(H56&gt;0,IF(H56&lt;Loans!H$15,H56,IF(SUM(Loans!H$8+Loans!H$9)&gt;G56,0,SUM(Loans!H$15-I56))),0)</f>
        <v>0</v>
      </c>
      <c r="K56" s="102">
        <f t="shared" si="5"/>
        <v>0</v>
      </c>
      <c r="L56" s="103"/>
      <c r="M56" s="100">
        <f t="shared" si="0"/>
        <v>49</v>
      </c>
      <c r="N56" s="101">
        <f>IF(Loans!C$23=M56,Loans!C$26,IF(Am!Q55&gt;0,Am!Q55,0))</f>
        <v>0</v>
      </c>
      <c r="O56" s="101">
        <f>N56*(Loans!C$28/12)</f>
        <v>0</v>
      </c>
      <c r="P56" s="102">
        <f>IF(N56&gt;0,IF(N56&lt;Loans!C$30,N56,IF(SUM(Loans!C$23+Loans!C$24)&gt;M56,0,SUM(Loans!C$30-O56))),0)</f>
        <v>0</v>
      </c>
      <c r="Q56" s="102">
        <f t="shared" si="6"/>
        <v>0</v>
      </c>
      <c r="R56" s="103"/>
      <c r="S56" s="100">
        <f t="shared" si="1"/>
        <v>49</v>
      </c>
      <c r="T56" s="101">
        <f>IF(Loans!H$23=S56,Loans!H$26,IF(Am!W55&gt;0,Am!W55,0))</f>
        <v>0</v>
      </c>
      <c r="U56" s="101">
        <f>T56*(Loans!H$28/12)</f>
        <v>0</v>
      </c>
      <c r="V56" s="102">
        <f>IF(T56&gt;0,IF(T56&lt;Loans!H$30,T56,IF(SUM(Loans!H$23+Loans!H$24)&gt;S56,0,SUM(Loans!H$30-U56))),0)</f>
        <v>0</v>
      </c>
      <c r="W56" s="102">
        <f t="shared" si="7"/>
        <v>0</v>
      </c>
      <c r="X56" s="103"/>
      <c r="Y56" s="100">
        <f t="shared" si="2"/>
        <v>49</v>
      </c>
      <c r="Z56" s="101">
        <f>IF(Loans!C$38=Y56,Loans!C$41,IF(Am!AC55&gt;0,Am!AC55,0))</f>
        <v>0</v>
      </c>
      <c r="AA56" s="101">
        <f>Z56*(Loans!C$43/12)</f>
        <v>0</v>
      </c>
      <c r="AB56" s="102">
        <f>IF(Z56&gt;0,IF(Z56&lt;Loans!C$45,Z56,IF(SUM(Loans!C$38+Loans!C$39)&gt;Y56,0,SUM(Loans!C$45-AA56))),0)</f>
        <v>0</v>
      </c>
      <c r="AC56" s="102">
        <f t="shared" si="8"/>
        <v>0</v>
      </c>
      <c r="AD56" s="103"/>
      <c r="AE56" s="100">
        <f t="shared" si="3"/>
        <v>49</v>
      </c>
      <c r="AF56" s="101">
        <f>IF(Loans!H$38=AE56,Loans!H$41,IF(Am!AI55&gt;0,Am!AI55,0))</f>
        <v>0</v>
      </c>
      <c r="AG56" s="101">
        <f>AF56*(Loans!H$43/12)</f>
        <v>0</v>
      </c>
      <c r="AH56" s="102">
        <f>IF(AF56&gt;0,IF(AF56&lt;Loans!H$45,AF56,IF(SUM(Loans!H$38+Loans!H$39)&gt;AE56,0,SUM(Loans!H$45-AG56))),0)</f>
        <v>0</v>
      </c>
      <c r="AI56" s="102">
        <f t="shared" si="9"/>
        <v>0</v>
      </c>
    </row>
    <row r="57" spans="1:35" ht="9" customHeight="1" x14ac:dyDescent="0.15">
      <c r="A57" s="104">
        <f t="shared" si="10"/>
        <v>50</v>
      </c>
      <c r="B57" s="105">
        <f>IF(Loans!C$8=A57,Loans!C$11,IF(Am!E56&gt;0,Am!E56,0))</f>
        <v>0</v>
      </c>
      <c r="C57" s="105">
        <f>B57*(Loans!C$13/12)</f>
        <v>0</v>
      </c>
      <c r="D57" s="106">
        <f>IF(B57&gt;0,IF(B57&lt;Loans!C$15,B57,IF(SUM(Loans!C$8+Loans!C$9)&gt;A57,0,SUM(Loans!C$15-Am!C57))),0)</f>
        <v>0</v>
      </c>
      <c r="E57" s="111">
        <f t="shared" si="11"/>
        <v>0</v>
      </c>
      <c r="F57" s="103"/>
      <c r="G57" s="104">
        <f t="shared" si="4"/>
        <v>50</v>
      </c>
      <c r="H57" s="105">
        <f>IF(Loans!H$8=G57,Loans!H$11,IF(Am!K56&gt;0,Am!K56,0))</f>
        <v>0</v>
      </c>
      <c r="I57" s="105">
        <f>H57*(Loans!H$13/12)</f>
        <v>0</v>
      </c>
      <c r="J57" s="106">
        <f>IF(H57&gt;0,IF(H57&lt;Loans!H$15,H57,IF(SUM(Loans!H$8+Loans!H$9)&gt;G57,0,SUM(Loans!H$15-I57))),0)</f>
        <v>0</v>
      </c>
      <c r="K57" s="106">
        <f t="shared" si="5"/>
        <v>0</v>
      </c>
      <c r="L57" s="103"/>
      <c r="M57" s="104">
        <f t="shared" si="0"/>
        <v>50</v>
      </c>
      <c r="N57" s="105">
        <f>IF(Loans!C$23=M57,Loans!C$26,IF(Am!Q56&gt;0,Am!Q56,0))</f>
        <v>0</v>
      </c>
      <c r="O57" s="105">
        <f>N57*(Loans!C$28/12)</f>
        <v>0</v>
      </c>
      <c r="P57" s="106">
        <f>IF(N57&gt;0,IF(N57&lt;Loans!C$30,N57,IF(SUM(Loans!C$23+Loans!C$24)&gt;M57,0,SUM(Loans!C$30-O57))),0)</f>
        <v>0</v>
      </c>
      <c r="Q57" s="106">
        <f t="shared" si="6"/>
        <v>0</v>
      </c>
      <c r="R57" s="103"/>
      <c r="S57" s="104">
        <f t="shared" si="1"/>
        <v>50</v>
      </c>
      <c r="T57" s="105">
        <f>IF(Loans!H$23=S57,Loans!H$26,IF(Am!W56&gt;0,Am!W56,0))</f>
        <v>0</v>
      </c>
      <c r="U57" s="105">
        <f>T57*(Loans!H$28/12)</f>
        <v>0</v>
      </c>
      <c r="V57" s="106">
        <f>IF(T57&gt;0,IF(T57&lt;Loans!H$30,T57,IF(SUM(Loans!H$23+Loans!H$24)&gt;S57,0,SUM(Loans!H$30-U57))),0)</f>
        <v>0</v>
      </c>
      <c r="W57" s="106">
        <f t="shared" si="7"/>
        <v>0</v>
      </c>
      <c r="X57" s="103"/>
      <c r="Y57" s="104">
        <f t="shared" si="2"/>
        <v>50</v>
      </c>
      <c r="Z57" s="105">
        <f>IF(Loans!C$38=Y57,Loans!C$41,IF(Am!AC56&gt;0,Am!AC56,0))</f>
        <v>0</v>
      </c>
      <c r="AA57" s="105">
        <f>Z57*(Loans!C$43/12)</f>
        <v>0</v>
      </c>
      <c r="AB57" s="106">
        <f>IF(Z57&gt;0,IF(Z57&lt;Loans!C$45,Z57,IF(SUM(Loans!C$38+Loans!C$39)&gt;Y57,0,SUM(Loans!C$45-AA57))),0)</f>
        <v>0</v>
      </c>
      <c r="AC57" s="106">
        <f t="shared" si="8"/>
        <v>0</v>
      </c>
      <c r="AD57" s="103"/>
      <c r="AE57" s="104">
        <f t="shared" si="3"/>
        <v>50</v>
      </c>
      <c r="AF57" s="105">
        <f>IF(Loans!H$38=AE57,Loans!H$41,IF(Am!AI56&gt;0,Am!AI56,0))</f>
        <v>0</v>
      </c>
      <c r="AG57" s="105">
        <f>AF57*(Loans!H$43/12)</f>
        <v>0</v>
      </c>
      <c r="AH57" s="106">
        <f>IF(AF57&gt;0,IF(AF57&lt;Loans!H$45,AF57,IF(SUM(Loans!H$38+Loans!H$39)&gt;AE57,0,SUM(Loans!H$45-AG57))),0)</f>
        <v>0</v>
      </c>
      <c r="AI57" s="106">
        <f t="shared" si="9"/>
        <v>0</v>
      </c>
    </row>
    <row r="58" spans="1:35" ht="9" customHeight="1" x14ac:dyDescent="0.15">
      <c r="A58" s="104">
        <f t="shared" si="10"/>
        <v>51</v>
      </c>
      <c r="B58" s="105">
        <f>IF(Loans!C$8=A58,Loans!C$11,IF(Am!E57&gt;0,Am!E57,0))</f>
        <v>0</v>
      </c>
      <c r="C58" s="105">
        <f>B58*(Loans!C$13/12)</f>
        <v>0</v>
      </c>
      <c r="D58" s="106">
        <f>IF(B58&gt;0,IF(B58&lt;Loans!C$15,B58,IF(SUM(Loans!C$8+Loans!C$9)&gt;A58,0,SUM(Loans!C$15-Am!C58))),0)</f>
        <v>0</v>
      </c>
      <c r="E58" s="111">
        <f t="shared" si="11"/>
        <v>0</v>
      </c>
      <c r="F58" s="103"/>
      <c r="G58" s="104">
        <f t="shared" si="4"/>
        <v>51</v>
      </c>
      <c r="H58" s="105">
        <f>IF(Loans!H$8=G58,Loans!H$11,IF(Am!K57&gt;0,Am!K57,0))</f>
        <v>0</v>
      </c>
      <c r="I58" s="105">
        <f>H58*(Loans!H$13/12)</f>
        <v>0</v>
      </c>
      <c r="J58" s="106">
        <f>IF(H58&gt;0,IF(H58&lt;Loans!H$15,H58,IF(SUM(Loans!H$8+Loans!H$9)&gt;G58,0,SUM(Loans!H$15-I58))),0)</f>
        <v>0</v>
      </c>
      <c r="K58" s="106">
        <f t="shared" si="5"/>
        <v>0</v>
      </c>
      <c r="L58" s="103"/>
      <c r="M58" s="104">
        <f t="shared" si="0"/>
        <v>51</v>
      </c>
      <c r="N58" s="105">
        <f>IF(Loans!C$23=M58,Loans!C$26,IF(Am!Q57&gt;0,Am!Q57,0))</f>
        <v>0</v>
      </c>
      <c r="O58" s="105">
        <f>N58*(Loans!C$28/12)</f>
        <v>0</v>
      </c>
      <c r="P58" s="106">
        <f>IF(N58&gt;0,IF(N58&lt;Loans!C$30,N58,IF(SUM(Loans!C$23+Loans!C$24)&gt;M58,0,SUM(Loans!C$30-O58))),0)</f>
        <v>0</v>
      </c>
      <c r="Q58" s="106">
        <f t="shared" si="6"/>
        <v>0</v>
      </c>
      <c r="R58" s="103"/>
      <c r="S58" s="104">
        <f t="shared" si="1"/>
        <v>51</v>
      </c>
      <c r="T58" s="105">
        <f>IF(Loans!H$23=S58,Loans!H$26,IF(Am!W57&gt;0,Am!W57,0))</f>
        <v>0</v>
      </c>
      <c r="U58" s="105">
        <f>T58*(Loans!H$28/12)</f>
        <v>0</v>
      </c>
      <c r="V58" s="106">
        <f>IF(T58&gt;0,IF(T58&lt;Loans!H$30,T58,IF(SUM(Loans!H$23+Loans!H$24)&gt;S58,0,SUM(Loans!H$30-U58))),0)</f>
        <v>0</v>
      </c>
      <c r="W58" s="106">
        <f t="shared" si="7"/>
        <v>0</v>
      </c>
      <c r="X58" s="103"/>
      <c r="Y58" s="104">
        <f t="shared" si="2"/>
        <v>51</v>
      </c>
      <c r="Z58" s="105">
        <f>IF(Loans!C$38=Y58,Loans!C$41,IF(Am!AC57&gt;0,Am!AC57,0))</f>
        <v>0</v>
      </c>
      <c r="AA58" s="105">
        <f>Z58*(Loans!C$43/12)</f>
        <v>0</v>
      </c>
      <c r="AB58" s="106">
        <f>IF(Z58&gt;0,IF(Z58&lt;Loans!C$45,Z58,IF(SUM(Loans!C$38+Loans!C$39)&gt;Y58,0,SUM(Loans!C$45-AA58))),0)</f>
        <v>0</v>
      </c>
      <c r="AC58" s="106">
        <f t="shared" si="8"/>
        <v>0</v>
      </c>
      <c r="AD58" s="103"/>
      <c r="AE58" s="104">
        <f t="shared" si="3"/>
        <v>51</v>
      </c>
      <c r="AF58" s="105">
        <f>IF(Loans!H$38=AE58,Loans!H$41,IF(Am!AI57&gt;0,Am!AI57,0))</f>
        <v>0</v>
      </c>
      <c r="AG58" s="105">
        <f>AF58*(Loans!H$43/12)</f>
        <v>0</v>
      </c>
      <c r="AH58" s="106">
        <f>IF(AF58&gt;0,IF(AF58&lt;Loans!H$45,AF58,IF(SUM(Loans!H$38+Loans!H$39)&gt;AE58,0,SUM(Loans!H$45-AG58))),0)</f>
        <v>0</v>
      </c>
      <c r="AI58" s="106">
        <f t="shared" si="9"/>
        <v>0</v>
      </c>
    </row>
    <row r="59" spans="1:35" ht="9" customHeight="1" x14ac:dyDescent="0.15">
      <c r="A59" s="104">
        <f t="shared" si="10"/>
        <v>52</v>
      </c>
      <c r="B59" s="105">
        <f>IF(Loans!C$8=A59,Loans!C$11,IF(Am!E58&gt;0,Am!E58,0))</f>
        <v>0</v>
      </c>
      <c r="C59" s="105">
        <f>B59*(Loans!C$13/12)</f>
        <v>0</v>
      </c>
      <c r="D59" s="106">
        <f>IF(B59&gt;0,IF(B59&lt;Loans!C$15,B59,IF(SUM(Loans!C$8+Loans!C$9)&gt;A59,0,SUM(Loans!C$15-Am!C59))),0)</f>
        <v>0</v>
      </c>
      <c r="E59" s="111">
        <f t="shared" si="11"/>
        <v>0</v>
      </c>
      <c r="F59" s="103"/>
      <c r="G59" s="104">
        <f t="shared" si="4"/>
        <v>52</v>
      </c>
      <c r="H59" s="105">
        <f>IF(Loans!H$8=G59,Loans!H$11,IF(Am!K58&gt;0,Am!K58,0))</f>
        <v>0</v>
      </c>
      <c r="I59" s="105">
        <f>H59*(Loans!H$13/12)</f>
        <v>0</v>
      </c>
      <c r="J59" s="106">
        <f>IF(H59&gt;0,IF(H59&lt;Loans!H$15,H59,IF(SUM(Loans!H$8+Loans!H$9)&gt;G59,0,SUM(Loans!H$15-I59))),0)</f>
        <v>0</v>
      </c>
      <c r="K59" s="106">
        <f t="shared" si="5"/>
        <v>0</v>
      </c>
      <c r="L59" s="103"/>
      <c r="M59" s="104">
        <f t="shared" si="0"/>
        <v>52</v>
      </c>
      <c r="N59" s="105">
        <f>IF(Loans!C$23=M59,Loans!C$26,IF(Am!Q58&gt;0,Am!Q58,0))</f>
        <v>0</v>
      </c>
      <c r="O59" s="105">
        <f>N59*(Loans!C$28/12)</f>
        <v>0</v>
      </c>
      <c r="P59" s="106">
        <f>IF(N59&gt;0,IF(N59&lt;Loans!C$30,N59,IF(SUM(Loans!C$23+Loans!C$24)&gt;M59,0,SUM(Loans!C$30-O59))),0)</f>
        <v>0</v>
      </c>
      <c r="Q59" s="106">
        <f t="shared" si="6"/>
        <v>0</v>
      </c>
      <c r="R59" s="103"/>
      <c r="S59" s="104">
        <f t="shared" si="1"/>
        <v>52</v>
      </c>
      <c r="T59" s="105">
        <f>IF(Loans!H$23=S59,Loans!H$26,IF(Am!W58&gt;0,Am!W58,0))</f>
        <v>0</v>
      </c>
      <c r="U59" s="105">
        <f>T59*(Loans!H$28/12)</f>
        <v>0</v>
      </c>
      <c r="V59" s="106">
        <f>IF(T59&gt;0,IF(T59&lt;Loans!H$30,T59,IF(SUM(Loans!H$23+Loans!H$24)&gt;S59,0,SUM(Loans!H$30-U59))),0)</f>
        <v>0</v>
      </c>
      <c r="W59" s="106">
        <f t="shared" si="7"/>
        <v>0</v>
      </c>
      <c r="X59" s="103"/>
      <c r="Y59" s="104">
        <f t="shared" si="2"/>
        <v>52</v>
      </c>
      <c r="Z59" s="105">
        <f>IF(Loans!C$38=Y59,Loans!C$41,IF(Am!AC58&gt;0,Am!AC58,0))</f>
        <v>0</v>
      </c>
      <c r="AA59" s="105">
        <f>Z59*(Loans!C$43/12)</f>
        <v>0</v>
      </c>
      <c r="AB59" s="106">
        <f>IF(Z59&gt;0,IF(Z59&lt;Loans!C$45,Z59,IF(SUM(Loans!C$38+Loans!C$39)&gt;Y59,0,SUM(Loans!C$45-AA59))),0)</f>
        <v>0</v>
      </c>
      <c r="AC59" s="106">
        <f t="shared" si="8"/>
        <v>0</v>
      </c>
      <c r="AD59" s="103"/>
      <c r="AE59" s="104">
        <f t="shared" si="3"/>
        <v>52</v>
      </c>
      <c r="AF59" s="105">
        <f>IF(Loans!H$38=AE59,Loans!H$41,IF(Am!AI58&gt;0,Am!AI58,0))</f>
        <v>0</v>
      </c>
      <c r="AG59" s="105">
        <f>AF59*(Loans!H$43/12)</f>
        <v>0</v>
      </c>
      <c r="AH59" s="106">
        <f>IF(AF59&gt;0,IF(AF59&lt;Loans!H$45,AF59,IF(SUM(Loans!H$38+Loans!H$39)&gt;AE59,0,SUM(Loans!H$45-AG59))),0)</f>
        <v>0</v>
      </c>
      <c r="AI59" s="106">
        <f t="shared" si="9"/>
        <v>0</v>
      </c>
    </row>
    <row r="60" spans="1:35" ht="9" customHeight="1" x14ac:dyDescent="0.15">
      <c r="A60" s="104">
        <f t="shared" si="10"/>
        <v>53</v>
      </c>
      <c r="B60" s="105">
        <f>IF(Loans!C$8=A60,Loans!C$11,IF(Am!E59&gt;0,Am!E59,0))</f>
        <v>0</v>
      </c>
      <c r="C60" s="105">
        <f>B60*(Loans!C$13/12)</f>
        <v>0</v>
      </c>
      <c r="D60" s="106">
        <f>IF(B60&gt;0,IF(B60&lt;Loans!C$15,B60,IF(SUM(Loans!C$8+Loans!C$9)&gt;A60,0,SUM(Loans!C$15-Am!C60))),0)</f>
        <v>0</v>
      </c>
      <c r="E60" s="111">
        <f t="shared" si="11"/>
        <v>0</v>
      </c>
      <c r="F60" s="103"/>
      <c r="G60" s="104">
        <f t="shared" si="4"/>
        <v>53</v>
      </c>
      <c r="H60" s="105">
        <f>IF(Loans!H$8=G60,Loans!H$11,IF(Am!K59&gt;0,Am!K59,0))</f>
        <v>0</v>
      </c>
      <c r="I60" s="105">
        <f>H60*(Loans!H$13/12)</f>
        <v>0</v>
      </c>
      <c r="J60" s="106">
        <f>IF(H60&gt;0,IF(H60&lt;Loans!H$15,H60,IF(SUM(Loans!H$8+Loans!H$9)&gt;G60,0,SUM(Loans!H$15-I60))),0)</f>
        <v>0</v>
      </c>
      <c r="K60" s="106">
        <f t="shared" si="5"/>
        <v>0</v>
      </c>
      <c r="L60" s="103"/>
      <c r="M60" s="104">
        <f t="shared" si="0"/>
        <v>53</v>
      </c>
      <c r="N60" s="105">
        <f>IF(Loans!C$23=M60,Loans!C$26,IF(Am!Q59&gt;0,Am!Q59,0))</f>
        <v>0</v>
      </c>
      <c r="O60" s="105">
        <f>N60*(Loans!C$28/12)</f>
        <v>0</v>
      </c>
      <c r="P60" s="106">
        <f>IF(N60&gt;0,IF(N60&lt;Loans!C$30,N60,IF(SUM(Loans!C$23+Loans!C$24)&gt;M60,0,SUM(Loans!C$30-O60))),0)</f>
        <v>0</v>
      </c>
      <c r="Q60" s="106">
        <f t="shared" si="6"/>
        <v>0</v>
      </c>
      <c r="R60" s="103"/>
      <c r="S60" s="104">
        <f t="shared" si="1"/>
        <v>53</v>
      </c>
      <c r="T60" s="105">
        <f>IF(Loans!H$23=S60,Loans!H$26,IF(Am!W59&gt;0,Am!W59,0))</f>
        <v>0</v>
      </c>
      <c r="U60" s="105">
        <f>T60*(Loans!H$28/12)</f>
        <v>0</v>
      </c>
      <c r="V60" s="106">
        <f>IF(T60&gt;0,IF(T60&lt;Loans!H$30,T60,IF(SUM(Loans!H$23+Loans!H$24)&gt;S60,0,SUM(Loans!H$30-U60))),0)</f>
        <v>0</v>
      </c>
      <c r="W60" s="106">
        <f t="shared" si="7"/>
        <v>0</v>
      </c>
      <c r="X60" s="103"/>
      <c r="Y60" s="104">
        <f t="shared" si="2"/>
        <v>53</v>
      </c>
      <c r="Z60" s="105">
        <f>IF(Loans!C$38=Y60,Loans!C$41,IF(Am!AC59&gt;0,Am!AC59,0))</f>
        <v>0</v>
      </c>
      <c r="AA60" s="105">
        <f>Z60*(Loans!C$43/12)</f>
        <v>0</v>
      </c>
      <c r="AB60" s="106">
        <f>IF(Z60&gt;0,IF(Z60&lt;Loans!C$45,Z60,IF(SUM(Loans!C$38+Loans!C$39)&gt;Y60,0,SUM(Loans!C$45-AA60))),0)</f>
        <v>0</v>
      </c>
      <c r="AC60" s="106">
        <f t="shared" si="8"/>
        <v>0</v>
      </c>
      <c r="AD60" s="103"/>
      <c r="AE60" s="104">
        <f t="shared" si="3"/>
        <v>53</v>
      </c>
      <c r="AF60" s="105">
        <f>IF(Loans!H$38=AE60,Loans!H$41,IF(Am!AI59&gt;0,Am!AI59,0))</f>
        <v>0</v>
      </c>
      <c r="AG60" s="105">
        <f>AF60*(Loans!H$43/12)</f>
        <v>0</v>
      </c>
      <c r="AH60" s="106">
        <f>IF(AF60&gt;0,IF(AF60&lt;Loans!H$45,AF60,IF(SUM(Loans!H$38+Loans!H$39)&gt;AE60,0,SUM(Loans!H$45-AG60))),0)</f>
        <v>0</v>
      </c>
      <c r="AI60" s="106">
        <f t="shared" si="9"/>
        <v>0</v>
      </c>
    </row>
    <row r="61" spans="1:35" ht="9" customHeight="1" x14ac:dyDescent="0.15">
      <c r="A61" s="104">
        <f t="shared" si="10"/>
        <v>54</v>
      </c>
      <c r="B61" s="105">
        <f>IF(Loans!C$8=A61,Loans!C$11,IF(Am!E60&gt;0,Am!E60,0))</f>
        <v>0</v>
      </c>
      <c r="C61" s="105">
        <f>B61*(Loans!C$13/12)</f>
        <v>0</v>
      </c>
      <c r="D61" s="106">
        <f>IF(B61&gt;0,IF(B61&lt;Loans!C$15,B61,IF(SUM(Loans!C$8+Loans!C$9)&gt;A61,0,SUM(Loans!C$15-Am!C61))),0)</f>
        <v>0</v>
      </c>
      <c r="E61" s="111">
        <f t="shared" si="11"/>
        <v>0</v>
      </c>
      <c r="F61" s="103"/>
      <c r="G61" s="104">
        <f t="shared" si="4"/>
        <v>54</v>
      </c>
      <c r="H61" s="105">
        <f>IF(Loans!H$8=G61,Loans!H$11,IF(Am!K60&gt;0,Am!K60,0))</f>
        <v>0</v>
      </c>
      <c r="I61" s="105">
        <f>H61*(Loans!H$13/12)</f>
        <v>0</v>
      </c>
      <c r="J61" s="106">
        <f>IF(H61&gt;0,IF(H61&lt;Loans!H$15,H61,IF(SUM(Loans!H$8+Loans!H$9)&gt;G61,0,SUM(Loans!H$15-I61))),0)</f>
        <v>0</v>
      </c>
      <c r="K61" s="106">
        <f t="shared" si="5"/>
        <v>0</v>
      </c>
      <c r="L61" s="103"/>
      <c r="M61" s="104">
        <f t="shared" si="0"/>
        <v>54</v>
      </c>
      <c r="N61" s="105">
        <f>IF(Loans!C$23=M61,Loans!C$26,IF(Am!Q60&gt;0,Am!Q60,0))</f>
        <v>0</v>
      </c>
      <c r="O61" s="105">
        <f>N61*(Loans!C$28/12)</f>
        <v>0</v>
      </c>
      <c r="P61" s="106">
        <f>IF(N61&gt;0,IF(N61&lt;Loans!C$30,N61,IF(SUM(Loans!C$23+Loans!C$24)&gt;M61,0,SUM(Loans!C$30-O61))),0)</f>
        <v>0</v>
      </c>
      <c r="Q61" s="106">
        <f t="shared" si="6"/>
        <v>0</v>
      </c>
      <c r="R61" s="103"/>
      <c r="S61" s="104">
        <f t="shared" si="1"/>
        <v>54</v>
      </c>
      <c r="T61" s="105">
        <f>IF(Loans!H$23=S61,Loans!H$26,IF(Am!W60&gt;0,Am!W60,0))</f>
        <v>0</v>
      </c>
      <c r="U61" s="105">
        <f>T61*(Loans!H$28/12)</f>
        <v>0</v>
      </c>
      <c r="V61" s="106">
        <f>IF(T61&gt;0,IF(T61&lt;Loans!H$30,T61,IF(SUM(Loans!H$23+Loans!H$24)&gt;S61,0,SUM(Loans!H$30-U61))),0)</f>
        <v>0</v>
      </c>
      <c r="W61" s="106">
        <f t="shared" si="7"/>
        <v>0</v>
      </c>
      <c r="X61" s="103"/>
      <c r="Y61" s="104">
        <f t="shared" si="2"/>
        <v>54</v>
      </c>
      <c r="Z61" s="105">
        <f>IF(Loans!C$38=Y61,Loans!C$41,IF(Am!AC60&gt;0,Am!AC60,0))</f>
        <v>0</v>
      </c>
      <c r="AA61" s="105">
        <f>Z61*(Loans!C$43/12)</f>
        <v>0</v>
      </c>
      <c r="AB61" s="106">
        <f>IF(Z61&gt;0,IF(Z61&lt;Loans!C$45,Z61,IF(SUM(Loans!C$38+Loans!C$39)&gt;Y61,0,SUM(Loans!C$45-AA61))),0)</f>
        <v>0</v>
      </c>
      <c r="AC61" s="106">
        <f t="shared" si="8"/>
        <v>0</v>
      </c>
      <c r="AD61" s="103"/>
      <c r="AE61" s="104">
        <f t="shared" si="3"/>
        <v>54</v>
      </c>
      <c r="AF61" s="105">
        <f>IF(Loans!H$38=AE61,Loans!H$41,IF(Am!AI60&gt;0,Am!AI60,0))</f>
        <v>0</v>
      </c>
      <c r="AG61" s="105">
        <f>AF61*(Loans!H$43/12)</f>
        <v>0</v>
      </c>
      <c r="AH61" s="106">
        <f>IF(AF61&gt;0,IF(AF61&lt;Loans!H$45,AF61,IF(SUM(Loans!H$38+Loans!H$39)&gt;AE61,0,SUM(Loans!H$45-AG61))),0)</f>
        <v>0</v>
      </c>
      <c r="AI61" s="106">
        <f t="shared" si="9"/>
        <v>0</v>
      </c>
    </row>
    <row r="62" spans="1:35" ht="9" customHeight="1" x14ac:dyDescent="0.15">
      <c r="A62" s="104">
        <f t="shared" si="10"/>
        <v>55</v>
      </c>
      <c r="B62" s="105">
        <f>IF(Loans!C$8=A62,Loans!C$11,IF(Am!E61&gt;0,Am!E61,0))</f>
        <v>0</v>
      </c>
      <c r="C62" s="105">
        <f>B62*(Loans!C$13/12)</f>
        <v>0</v>
      </c>
      <c r="D62" s="106">
        <f>IF(B62&gt;0,IF(B62&lt;Loans!C$15,B62,IF(SUM(Loans!C$8+Loans!C$9)&gt;A62,0,SUM(Loans!C$15-Am!C62))),0)</f>
        <v>0</v>
      </c>
      <c r="E62" s="111">
        <f t="shared" si="11"/>
        <v>0</v>
      </c>
      <c r="F62" s="103"/>
      <c r="G62" s="104">
        <f t="shared" si="4"/>
        <v>55</v>
      </c>
      <c r="H62" s="105">
        <f>IF(Loans!H$8=G62,Loans!H$11,IF(Am!K61&gt;0,Am!K61,0))</f>
        <v>0</v>
      </c>
      <c r="I62" s="105">
        <f>H62*(Loans!H$13/12)</f>
        <v>0</v>
      </c>
      <c r="J62" s="106">
        <f>IF(H62&gt;0,IF(H62&lt;Loans!H$15,H62,IF(SUM(Loans!H$8+Loans!H$9)&gt;G62,0,SUM(Loans!H$15-I62))),0)</f>
        <v>0</v>
      </c>
      <c r="K62" s="106">
        <f t="shared" si="5"/>
        <v>0</v>
      </c>
      <c r="L62" s="103"/>
      <c r="M62" s="104">
        <f t="shared" si="0"/>
        <v>55</v>
      </c>
      <c r="N62" s="105">
        <f>IF(Loans!C$23=M62,Loans!C$26,IF(Am!Q61&gt;0,Am!Q61,0))</f>
        <v>0</v>
      </c>
      <c r="O62" s="105">
        <f>N62*(Loans!C$28/12)</f>
        <v>0</v>
      </c>
      <c r="P62" s="106">
        <f>IF(N62&gt;0,IF(N62&lt;Loans!C$30,N62,IF(SUM(Loans!C$23+Loans!C$24)&gt;M62,0,SUM(Loans!C$30-O62))),0)</f>
        <v>0</v>
      </c>
      <c r="Q62" s="106">
        <f t="shared" si="6"/>
        <v>0</v>
      </c>
      <c r="R62" s="103"/>
      <c r="S62" s="104">
        <f t="shared" si="1"/>
        <v>55</v>
      </c>
      <c r="T62" s="105">
        <f>IF(Loans!H$23=S62,Loans!H$26,IF(Am!W61&gt;0,Am!W61,0))</f>
        <v>0</v>
      </c>
      <c r="U62" s="105">
        <f>T62*(Loans!H$28/12)</f>
        <v>0</v>
      </c>
      <c r="V62" s="106">
        <f>IF(T62&gt;0,IF(T62&lt;Loans!H$30,T62,IF(SUM(Loans!H$23+Loans!H$24)&gt;S62,0,SUM(Loans!H$30-U62))),0)</f>
        <v>0</v>
      </c>
      <c r="W62" s="106">
        <f t="shared" si="7"/>
        <v>0</v>
      </c>
      <c r="X62" s="103"/>
      <c r="Y62" s="104">
        <f t="shared" si="2"/>
        <v>55</v>
      </c>
      <c r="Z62" s="105">
        <f>IF(Loans!C$38=Y62,Loans!C$41,IF(Am!AC61&gt;0,Am!AC61,0))</f>
        <v>0</v>
      </c>
      <c r="AA62" s="105">
        <f>Z62*(Loans!C$43/12)</f>
        <v>0</v>
      </c>
      <c r="AB62" s="106">
        <f>IF(Z62&gt;0,IF(Z62&lt;Loans!C$45,Z62,IF(SUM(Loans!C$38+Loans!C$39)&gt;Y62,0,SUM(Loans!C$45-AA62))),0)</f>
        <v>0</v>
      </c>
      <c r="AC62" s="106">
        <f t="shared" si="8"/>
        <v>0</v>
      </c>
      <c r="AD62" s="103"/>
      <c r="AE62" s="104">
        <f t="shared" si="3"/>
        <v>55</v>
      </c>
      <c r="AF62" s="105">
        <f>IF(Loans!H$38=AE62,Loans!H$41,IF(Am!AI61&gt;0,Am!AI61,0))</f>
        <v>0</v>
      </c>
      <c r="AG62" s="105">
        <f>AF62*(Loans!H$43/12)</f>
        <v>0</v>
      </c>
      <c r="AH62" s="106">
        <f>IF(AF62&gt;0,IF(AF62&lt;Loans!H$45,AF62,IF(SUM(Loans!H$38+Loans!H$39)&gt;AE62,0,SUM(Loans!H$45-AG62))),0)</f>
        <v>0</v>
      </c>
      <c r="AI62" s="106">
        <f t="shared" si="9"/>
        <v>0</v>
      </c>
    </row>
    <row r="63" spans="1:35" ht="9" customHeight="1" x14ac:dyDescent="0.15">
      <c r="A63" s="104">
        <f t="shared" si="10"/>
        <v>56</v>
      </c>
      <c r="B63" s="105">
        <f>IF(Loans!C$8=A63,Loans!C$11,IF(Am!E62&gt;0,Am!E62,0))</f>
        <v>0</v>
      </c>
      <c r="C63" s="105">
        <f>B63*(Loans!C$13/12)</f>
        <v>0</v>
      </c>
      <c r="D63" s="106">
        <f>IF(B63&gt;0,IF(B63&lt;Loans!C$15,B63,IF(SUM(Loans!C$8+Loans!C$9)&gt;A63,0,SUM(Loans!C$15-Am!C63))),0)</f>
        <v>0</v>
      </c>
      <c r="E63" s="111">
        <f t="shared" si="11"/>
        <v>0</v>
      </c>
      <c r="F63" s="103"/>
      <c r="G63" s="104">
        <f t="shared" si="4"/>
        <v>56</v>
      </c>
      <c r="H63" s="105">
        <f>IF(Loans!H$8=G63,Loans!H$11,IF(Am!K62&gt;0,Am!K62,0))</f>
        <v>0</v>
      </c>
      <c r="I63" s="105">
        <f>H63*(Loans!H$13/12)</f>
        <v>0</v>
      </c>
      <c r="J63" s="106">
        <f>IF(H63&gt;0,IF(H63&lt;Loans!H$15,H63,IF(SUM(Loans!H$8+Loans!H$9)&gt;G63,0,SUM(Loans!H$15-I63))),0)</f>
        <v>0</v>
      </c>
      <c r="K63" s="106">
        <f t="shared" si="5"/>
        <v>0</v>
      </c>
      <c r="L63" s="103"/>
      <c r="M63" s="104">
        <f t="shared" si="0"/>
        <v>56</v>
      </c>
      <c r="N63" s="105">
        <f>IF(Loans!C$23=M63,Loans!C$26,IF(Am!Q62&gt;0,Am!Q62,0))</f>
        <v>0</v>
      </c>
      <c r="O63" s="105">
        <f>N63*(Loans!C$28/12)</f>
        <v>0</v>
      </c>
      <c r="P63" s="106">
        <f>IF(N63&gt;0,IF(N63&lt;Loans!C$30,N63,IF(SUM(Loans!C$23+Loans!C$24)&gt;M63,0,SUM(Loans!C$30-O63))),0)</f>
        <v>0</v>
      </c>
      <c r="Q63" s="106">
        <f t="shared" si="6"/>
        <v>0</v>
      </c>
      <c r="R63" s="103"/>
      <c r="S63" s="104">
        <f t="shared" si="1"/>
        <v>56</v>
      </c>
      <c r="T63" s="105">
        <f>IF(Loans!H$23=S63,Loans!H$26,IF(Am!W62&gt;0,Am!W62,0))</f>
        <v>0</v>
      </c>
      <c r="U63" s="105">
        <f>T63*(Loans!H$28/12)</f>
        <v>0</v>
      </c>
      <c r="V63" s="106">
        <f>IF(T63&gt;0,IF(T63&lt;Loans!H$30,T63,IF(SUM(Loans!H$23+Loans!H$24)&gt;S63,0,SUM(Loans!H$30-U63))),0)</f>
        <v>0</v>
      </c>
      <c r="W63" s="106">
        <f t="shared" si="7"/>
        <v>0</v>
      </c>
      <c r="X63" s="103"/>
      <c r="Y63" s="104">
        <f t="shared" si="2"/>
        <v>56</v>
      </c>
      <c r="Z63" s="105">
        <f>IF(Loans!C$38=Y63,Loans!C$41,IF(Am!AC62&gt;0,Am!AC62,0))</f>
        <v>0</v>
      </c>
      <c r="AA63" s="105">
        <f>Z63*(Loans!C$43/12)</f>
        <v>0</v>
      </c>
      <c r="AB63" s="106">
        <f>IF(Z63&gt;0,IF(Z63&lt;Loans!C$45,Z63,IF(SUM(Loans!C$38+Loans!C$39)&gt;Y63,0,SUM(Loans!C$45-AA63))),0)</f>
        <v>0</v>
      </c>
      <c r="AC63" s="106">
        <f t="shared" si="8"/>
        <v>0</v>
      </c>
      <c r="AD63" s="103"/>
      <c r="AE63" s="104">
        <f t="shared" si="3"/>
        <v>56</v>
      </c>
      <c r="AF63" s="105">
        <f>IF(Loans!H$38=AE63,Loans!H$41,IF(Am!AI62&gt;0,Am!AI62,0))</f>
        <v>0</v>
      </c>
      <c r="AG63" s="105">
        <f>AF63*(Loans!H$43/12)</f>
        <v>0</v>
      </c>
      <c r="AH63" s="106">
        <f>IF(AF63&gt;0,IF(AF63&lt;Loans!H$45,AF63,IF(SUM(Loans!H$38+Loans!H$39)&gt;AE63,0,SUM(Loans!H$45-AG63))),0)</f>
        <v>0</v>
      </c>
      <c r="AI63" s="106">
        <f t="shared" si="9"/>
        <v>0</v>
      </c>
    </row>
    <row r="64" spans="1:35" ht="9" customHeight="1" x14ac:dyDescent="0.15">
      <c r="A64" s="104">
        <f t="shared" si="10"/>
        <v>57</v>
      </c>
      <c r="B64" s="105">
        <f>IF(Loans!C$8=A64,Loans!C$11,IF(Am!E63&gt;0,Am!E63,0))</f>
        <v>0</v>
      </c>
      <c r="C64" s="105">
        <f>B64*(Loans!C$13/12)</f>
        <v>0</v>
      </c>
      <c r="D64" s="106">
        <f>IF(B64&gt;0,IF(B64&lt;Loans!C$15,B64,IF(SUM(Loans!C$8+Loans!C$9)&gt;A64,0,SUM(Loans!C$15-Am!C64))),0)</f>
        <v>0</v>
      </c>
      <c r="E64" s="111">
        <f t="shared" si="11"/>
        <v>0</v>
      </c>
      <c r="F64" s="103"/>
      <c r="G64" s="104">
        <f t="shared" si="4"/>
        <v>57</v>
      </c>
      <c r="H64" s="105">
        <f>IF(Loans!H$8=G64,Loans!H$11,IF(Am!K63&gt;0,Am!K63,0))</f>
        <v>0</v>
      </c>
      <c r="I64" s="105">
        <f>H64*(Loans!H$13/12)</f>
        <v>0</v>
      </c>
      <c r="J64" s="106">
        <f>IF(H64&gt;0,IF(H64&lt;Loans!H$15,H64,IF(SUM(Loans!H$8+Loans!H$9)&gt;G64,0,SUM(Loans!H$15-I64))),0)</f>
        <v>0</v>
      </c>
      <c r="K64" s="106">
        <f t="shared" si="5"/>
        <v>0</v>
      </c>
      <c r="L64" s="103"/>
      <c r="M64" s="104">
        <f t="shared" si="0"/>
        <v>57</v>
      </c>
      <c r="N64" s="105">
        <f>IF(Loans!C$23=M64,Loans!C$26,IF(Am!Q63&gt;0,Am!Q63,0))</f>
        <v>0</v>
      </c>
      <c r="O64" s="105">
        <f>N64*(Loans!C$28/12)</f>
        <v>0</v>
      </c>
      <c r="P64" s="106">
        <f>IF(N64&gt;0,IF(N64&lt;Loans!C$30,N64,IF(SUM(Loans!C$23+Loans!C$24)&gt;M64,0,SUM(Loans!C$30-O64))),0)</f>
        <v>0</v>
      </c>
      <c r="Q64" s="106">
        <f t="shared" si="6"/>
        <v>0</v>
      </c>
      <c r="R64" s="103"/>
      <c r="S64" s="104">
        <f t="shared" si="1"/>
        <v>57</v>
      </c>
      <c r="T64" s="105">
        <f>IF(Loans!H$23=S64,Loans!H$26,IF(Am!W63&gt;0,Am!W63,0))</f>
        <v>0</v>
      </c>
      <c r="U64" s="105">
        <f>T64*(Loans!H$28/12)</f>
        <v>0</v>
      </c>
      <c r="V64" s="106">
        <f>IF(T64&gt;0,IF(T64&lt;Loans!H$30,T64,IF(SUM(Loans!H$23+Loans!H$24)&gt;S64,0,SUM(Loans!H$30-U64))),0)</f>
        <v>0</v>
      </c>
      <c r="W64" s="106">
        <f t="shared" si="7"/>
        <v>0</v>
      </c>
      <c r="X64" s="103"/>
      <c r="Y64" s="104">
        <f t="shared" si="2"/>
        <v>57</v>
      </c>
      <c r="Z64" s="105">
        <f>IF(Loans!C$38=Y64,Loans!C$41,IF(Am!AC63&gt;0,Am!AC63,0))</f>
        <v>0</v>
      </c>
      <c r="AA64" s="105">
        <f>Z64*(Loans!C$43/12)</f>
        <v>0</v>
      </c>
      <c r="AB64" s="106">
        <f>IF(Z64&gt;0,IF(Z64&lt;Loans!C$45,Z64,IF(SUM(Loans!C$38+Loans!C$39)&gt;Y64,0,SUM(Loans!C$45-AA64))),0)</f>
        <v>0</v>
      </c>
      <c r="AC64" s="106">
        <f t="shared" si="8"/>
        <v>0</v>
      </c>
      <c r="AD64" s="103"/>
      <c r="AE64" s="104">
        <f t="shared" si="3"/>
        <v>57</v>
      </c>
      <c r="AF64" s="105">
        <f>IF(Loans!H$38=AE64,Loans!H$41,IF(Am!AI63&gt;0,Am!AI63,0))</f>
        <v>0</v>
      </c>
      <c r="AG64" s="105">
        <f>AF64*(Loans!H$43/12)</f>
        <v>0</v>
      </c>
      <c r="AH64" s="106">
        <f>IF(AF64&gt;0,IF(AF64&lt;Loans!H$45,AF64,IF(SUM(Loans!H$38+Loans!H$39)&gt;AE64,0,SUM(Loans!H$45-AG64))),0)</f>
        <v>0</v>
      </c>
      <c r="AI64" s="106">
        <f t="shared" si="9"/>
        <v>0</v>
      </c>
    </row>
    <row r="65" spans="1:35" ht="9" customHeight="1" x14ac:dyDescent="0.15">
      <c r="A65" s="104">
        <f t="shared" si="10"/>
        <v>58</v>
      </c>
      <c r="B65" s="105">
        <f>IF(Loans!C$8=A65,Loans!C$11,IF(Am!E64&gt;0,Am!E64,0))</f>
        <v>0</v>
      </c>
      <c r="C65" s="105">
        <f>B65*(Loans!C$13/12)</f>
        <v>0</v>
      </c>
      <c r="D65" s="106">
        <f>IF(B65&gt;0,IF(B65&lt;Loans!C$15,B65,IF(SUM(Loans!C$8+Loans!C$9)&gt;A65,0,SUM(Loans!C$15-Am!C65))),0)</f>
        <v>0</v>
      </c>
      <c r="E65" s="111">
        <f t="shared" si="11"/>
        <v>0</v>
      </c>
      <c r="F65" s="103"/>
      <c r="G65" s="104">
        <f t="shared" si="4"/>
        <v>58</v>
      </c>
      <c r="H65" s="105">
        <f>IF(Loans!H$8=G65,Loans!H$11,IF(Am!K64&gt;0,Am!K64,0))</f>
        <v>0</v>
      </c>
      <c r="I65" s="105">
        <f>H65*(Loans!H$13/12)</f>
        <v>0</v>
      </c>
      <c r="J65" s="106">
        <f>IF(H65&gt;0,IF(H65&lt;Loans!H$15,H65,IF(SUM(Loans!H$8+Loans!H$9)&gt;G65,0,SUM(Loans!H$15-I65))),0)</f>
        <v>0</v>
      </c>
      <c r="K65" s="106">
        <f t="shared" si="5"/>
        <v>0</v>
      </c>
      <c r="L65" s="103"/>
      <c r="M65" s="104">
        <f t="shared" si="0"/>
        <v>58</v>
      </c>
      <c r="N65" s="105">
        <f>IF(Loans!C$23=M65,Loans!C$26,IF(Am!Q64&gt;0,Am!Q64,0))</f>
        <v>0</v>
      </c>
      <c r="O65" s="105">
        <f>N65*(Loans!C$28/12)</f>
        <v>0</v>
      </c>
      <c r="P65" s="106">
        <f>IF(N65&gt;0,IF(N65&lt;Loans!C$30,N65,IF(SUM(Loans!C$23+Loans!C$24)&gt;M65,0,SUM(Loans!C$30-O65))),0)</f>
        <v>0</v>
      </c>
      <c r="Q65" s="106">
        <f t="shared" si="6"/>
        <v>0</v>
      </c>
      <c r="R65" s="103"/>
      <c r="S65" s="104">
        <f t="shared" si="1"/>
        <v>58</v>
      </c>
      <c r="T65" s="105">
        <f>IF(Loans!H$23=S65,Loans!H$26,IF(Am!W64&gt;0,Am!W64,0))</f>
        <v>0</v>
      </c>
      <c r="U65" s="105">
        <f>T65*(Loans!H$28/12)</f>
        <v>0</v>
      </c>
      <c r="V65" s="106">
        <f>IF(T65&gt;0,IF(T65&lt;Loans!H$30,T65,IF(SUM(Loans!H$23+Loans!H$24)&gt;S65,0,SUM(Loans!H$30-U65))),0)</f>
        <v>0</v>
      </c>
      <c r="W65" s="106">
        <f t="shared" si="7"/>
        <v>0</v>
      </c>
      <c r="X65" s="103"/>
      <c r="Y65" s="104">
        <f t="shared" si="2"/>
        <v>58</v>
      </c>
      <c r="Z65" s="105">
        <f>IF(Loans!C$38=Y65,Loans!C$41,IF(Am!AC64&gt;0,Am!AC64,0))</f>
        <v>0</v>
      </c>
      <c r="AA65" s="105">
        <f>Z65*(Loans!C$43/12)</f>
        <v>0</v>
      </c>
      <c r="AB65" s="106">
        <f>IF(Z65&gt;0,IF(Z65&lt;Loans!C$45,Z65,IF(SUM(Loans!C$38+Loans!C$39)&gt;Y65,0,SUM(Loans!C$45-AA65))),0)</f>
        <v>0</v>
      </c>
      <c r="AC65" s="106">
        <f t="shared" si="8"/>
        <v>0</v>
      </c>
      <c r="AD65" s="103"/>
      <c r="AE65" s="104">
        <f t="shared" si="3"/>
        <v>58</v>
      </c>
      <c r="AF65" s="105">
        <f>IF(Loans!H$38=AE65,Loans!H$41,IF(Am!AI64&gt;0,Am!AI64,0))</f>
        <v>0</v>
      </c>
      <c r="AG65" s="105">
        <f>AF65*(Loans!H$43/12)</f>
        <v>0</v>
      </c>
      <c r="AH65" s="106">
        <f>IF(AF65&gt;0,IF(AF65&lt;Loans!H$45,AF65,IF(SUM(Loans!H$38+Loans!H$39)&gt;AE65,0,SUM(Loans!H$45-AG65))),0)</f>
        <v>0</v>
      </c>
      <c r="AI65" s="106">
        <f t="shared" si="9"/>
        <v>0</v>
      </c>
    </row>
    <row r="66" spans="1:35" ht="9" customHeight="1" x14ac:dyDescent="0.15">
      <c r="A66" s="104">
        <f t="shared" si="10"/>
        <v>59</v>
      </c>
      <c r="B66" s="105">
        <f>IF(Loans!C$8=A66,Loans!C$11,IF(Am!E65&gt;0,Am!E65,0))</f>
        <v>0</v>
      </c>
      <c r="C66" s="105">
        <f>B66*(Loans!C$13/12)</f>
        <v>0</v>
      </c>
      <c r="D66" s="106">
        <f>IF(B66&gt;0,IF(B66&lt;Loans!C$15,B66,IF(SUM(Loans!C$8+Loans!C$9)&gt;A66,0,SUM(Loans!C$15-Am!C66))),0)</f>
        <v>0</v>
      </c>
      <c r="E66" s="111">
        <f t="shared" si="11"/>
        <v>0</v>
      </c>
      <c r="F66" s="103"/>
      <c r="G66" s="104">
        <f t="shared" si="4"/>
        <v>59</v>
      </c>
      <c r="H66" s="105">
        <f>IF(Loans!H$8=G66,Loans!H$11,IF(Am!K65&gt;0,Am!K65,0))</f>
        <v>0</v>
      </c>
      <c r="I66" s="105">
        <f>H66*(Loans!H$13/12)</f>
        <v>0</v>
      </c>
      <c r="J66" s="106">
        <f>IF(H66&gt;0,IF(H66&lt;Loans!H$15,H66,IF(SUM(Loans!H$8+Loans!H$9)&gt;G66,0,SUM(Loans!H$15-I66))),0)</f>
        <v>0</v>
      </c>
      <c r="K66" s="106">
        <f t="shared" si="5"/>
        <v>0</v>
      </c>
      <c r="L66" s="103"/>
      <c r="M66" s="104">
        <f t="shared" si="0"/>
        <v>59</v>
      </c>
      <c r="N66" s="105">
        <f>IF(Loans!C$23=M66,Loans!C$26,IF(Am!Q65&gt;0,Am!Q65,0))</f>
        <v>0</v>
      </c>
      <c r="O66" s="105">
        <f>N66*(Loans!C$28/12)</f>
        <v>0</v>
      </c>
      <c r="P66" s="106">
        <f>IF(N66&gt;0,IF(N66&lt;Loans!C$30,N66,IF(SUM(Loans!C$23+Loans!C$24)&gt;M66,0,SUM(Loans!C$30-O66))),0)</f>
        <v>0</v>
      </c>
      <c r="Q66" s="106">
        <f t="shared" si="6"/>
        <v>0</v>
      </c>
      <c r="R66" s="103"/>
      <c r="S66" s="104">
        <f t="shared" si="1"/>
        <v>59</v>
      </c>
      <c r="T66" s="105">
        <f>IF(Loans!H$23=S66,Loans!H$26,IF(Am!W65&gt;0,Am!W65,0))</f>
        <v>0</v>
      </c>
      <c r="U66" s="105">
        <f>T66*(Loans!H$28/12)</f>
        <v>0</v>
      </c>
      <c r="V66" s="106">
        <f>IF(T66&gt;0,IF(T66&lt;Loans!H$30,T66,IF(SUM(Loans!H$23+Loans!H$24)&gt;S66,0,SUM(Loans!H$30-U66))),0)</f>
        <v>0</v>
      </c>
      <c r="W66" s="106">
        <f t="shared" si="7"/>
        <v>0</v>
      </c>
      <c r="X66" s="103"/>
      <c r="Y66" s="104">
        <f t="shared" si="2"/>
        <v>59</v>
      </c>
      <c r="Z66" s="105">
        <f>IF(Loans!C$38=Y66,Loans!C$41,IF(Am!AC65&gt;0,Am!AC65,0))</f>
        <v>0</v>
      </c>
      <c r="AA66" s="105">
        <f>Z66*(Loans!C$43/12)</f>
        <v>0</v>
      </c>
      <c r="AB66" s="106">
        <f>IF(Z66&gt;0,IF(Z66&lt;Loans!C$45,Z66,IF(SUM(Loans!C$38+Loans!C$39)&gt;Y66,0,SUM(Loans!C$45-AA66))),0)</f>
        <v>0</v>
      </c>
      <c r="AC66" s="106">
        <f t="shared" si="8"/>
        <v>0</v>
      </c>
      <c r="AD66" s="103"/>
      <c r="AE66" s="104">
        <f t="shared" si="3"/>
        <v>59</v>
      </c>
      <c r="AF66" s="105">
        <f>IF(Loans!H$38=AE66,Loans!H$41,IF(Am!AI65&gt;0,Am!AI65,0))</f>
        <v>0</v>
      </c>
      <c r="AG66" s="105">
        <f>AF66*(Loans!H$43/12)</f>
        <v>0</v>
      </c>
      <c r="AH66" s="106">
        <f>IF(AF66&gt;0,IF(AF66&lt;Loans!H$45,AF66,IF(SUM(Loans!H$38+Loans!H$39)&gt;AE66,0,SUM(Loans!H$45-AG66))),0)</f>
        <v>0</v>
      </c>
      <c r="AI66" s="106">
        <f t="shared" si="9"/>
        <v>0</v>
      </c>
    </row>
    <row r="67" spans="1:35" ht="9" customHeight="1" x14ac:dyDescent="0.15">
      <c r="A67" s="107">
        <f t="shared" si="10"/>
        <v>60</v>
      </c>
      <c r="B67" s="108">
        <f>IF(Loans!C$8=A67,Loans!C$11,IF(Am!E66&gt;0,Am!E66,0))</f>
        <v>0</v>
      </c>
      <c r="C67" s="108">
        <f>B67*(Loans!C$13/12)</f>
        <v>0</v>
      </c>
      <c r="D67" s="109">
        <f>IF(B67&gt;0,IF(B67&lt;Loans!C$15,B67,IF(SUM(Loans!C$8+Loans!C$9)&gt;A67,0,SUM(Loans!C$15-Am!C67))),0)</f>
        <v>0</v>
      </c>
      <c r="E67" s="112">
        <f t="shared" si="11"/>
        <v>0</v>
      </c>
      <c r="F67" s="103"/>
      <c r="G67" s="107">
        <f t="shared" si="4"/>
        <v>60</v>
      </c>
      <c r="H67" s="108">
        <f>IF(Loans!H$8=G67,Loans!H$11,IF(Am!K66&gt;0,Am!K66,0))</f>
        <v>0</v>
      </c>
      <c r="I67" s="108">
        <f>H67*(Loans!H$13/12)</f>
        <v>0</v>
      </c>
      <c r="J67" s="109">
        <f>IF(H67&gt;0,IF(H67&lt;Loans!H$15,H67,IF(SUM(Loans!H$8+Loans!H$9)&gt;G67,0,SUM(Loans!H$15-I67))),0)</f>
        <v>0</v>
      </c>
      <c r="K67" s="109">
        <f t="shared" si="5"/>
        <v>0</v>
      </c>
      <c r="L67" s="103"/>
      <c r="M67" s="107">
        <f t="shared" si="0"/>
        <v>60</v>
      </c>
      <c r="N67" s="108">
        <f>IF(Loans!C$23=M67,Loans!C$26,IF(Am!Q66&gt;0,Am!Q66,0))</f>
        <v>0</v>
      </c>
      <c r="O67" s="108">
        <f>N67*(Loans!C$28/12)</f>
        <v>0</v>
      </c>
      <c r="P67" s="109">
        <f>IF(N67&gt;0,IF(N67&lt;Loans!C$30,N67,IF(SUM(Loans!C$23+Loans!C$24)&gt;M67,0,SUM(Loans!C$30-O67))),0)</f>
        <v>0</v>
      </c>
      <c r="Q67" s="109">
        <f t="shared" si="6"/>
        <v>0</v>
      </c>
      <c r="R67" s="103"/>
      <c r="S67" s="107">
        <f t="shared" si="1"/>
        <v>60</v>
      </c>
      <c r="T67" s="108">
        <f>IF(Loans!H$23=S67,Loans!H$26,IF(Am!W66&gt;0,Am!W66,0))</f>
        <v>0</v>
      </c>
      <c r="U67" s="108">
        <f>T67*(Loans!H$28/12)</f>
        <v>0</v>
      </c>
      <c r="V67" s="109">
        <f>IF(T67&gt;0,IF(T67&lt;Loans!H$30,T67,IF(SUM(Loans!H$23+Loans!H$24)&gt;S67,0,SUM(Loans!H$30-U67))),0)</f>
        <v>0</v>
      </c>
      <c r="W67" s="109">
        <f t="shared" si="7"/>
        <v>0</v>
      </c>
      <c r="X67" s="103"/>
      <c r="Y67" s="107">
        <f t="shared" si="2"/>
        <v>60</v>
      </c>
      <c r="Z67" s="108">
        <f>IF(Loans!C$38=Y67,Loans!C$41,IF(Am!AC66&gt;0,Am!AC66,0))</f>
        <v>0</v>
      </c>
      <c r="AA67" s="108">
        <f>Z67*(Loans!C$43/12)</f>
        <v>0</v>
      </c>
      <c r="AB67" s="109">
        <f>IF(Z67&gt;0,IF(Z67&lt;Loans!C$45,Z67,IF(SUM(Loans!C$38+Loans!C$39)&gt;Y67,0,SUM(Loans!C$45-AA67))),0)</f>
        <v>0</v>
      </c>
      <c r="AC67" s="109">
        <f t="shared" si="8"/>
        <v>0</v>
      </c>
      <c r="AD67" s="103"/>
      <c r="AE67" s="107">
        <f t="shared" si="3"/>
        <v>60</v>
      </c>
      <c r="AF67" s="108">
        <f>IF(Loans!H$38=AE67,Loans!H$41,IF(Am!AI66&gt;0,Am!AI66,0))</f>
        <v>0</v>
      </c>
      <c r="AG67" s="108">
        <f>AF67*(Loans!H$43/12)</f>
        <v>0</v>
      </c>
      <c r="AH67" s="109">
        <f>IF(AF67&gt;0,IF(AF67&lt;Loans!H$45,AF67,IF(SUM(Loans!H$38+Loans!H$39)&gt;AE67,0,SUM(Loans!H$45-AG67))),0)</f>
        <v>0</v>
      </c>
      <c r="AI67" s="109">
        <f t="shared" si="9"/>
        <v>0</v>
      </c>
    </row>
    <row r="68" spans="1:35" ht="9" customHeight="1" x14ac:dyDescent="0.15">
      <c r="A68" s="100">
        <f t="shared" si="10"/>
        <v>61</v>
      </c>
      <c r="B68" s="101">
        <f>IF(Loans!C$8=A68,Loans!C$11,IF(Am!E67&gt;0,Am!E67,0))</f>
        <v>0</v>
      </c>
      <c r="C68" s="101">
        <f>B68*(Loans!C$13/12)</f>
        <v>0</v>
      </c>
      <c r="D68" s="102">
        <f>IF(B68&gt;0,IF(B68&lt;Loans!C$15,B68,IF(SUM(Loans!C$8+Loans!C$9)&gt;A68,0,SUM(Loans!C$15-Am!C68))),0)</f>
        <v>0</v>
      </c>
      <c r="E68" s="102">
        <f t="shared" si="11"/>
        <v>0</v>
      </c>
      <c r="F68" s="103"/>
      <c r="G68" s="100">
        <f t="shared" si="4"/>
        <v>61</v>
      </c>
      <c r="H68" s="101">
        <f>IF(Loans!H$8=G68,Loans!H$11,IF(Am!K67&gt;0,Am!K67,0))</f>
        <v>0</v>
      </c>
      <c r="I68" s="101">
        <f>H68*(Loans!H$13/12)</f>
        <v>0</v>
      </c>
      <c r="J68" s="102">
        <f>IF(H68&gt;0,IF(H68&lt;Loans!H$15,H68,IF(SUM(Loans!H$8+Loans!H$9)&gt;G68,0,SUM(Loans!H$15-I68))),0)</f>
        <v>0</v>
      </c>
      <c r="K68" s="102">
        <f t="shared" si="5"/>
        <v>0</v>
      </c>
      <c r="L68" s="103"/>
      <c r="M68" s="100">
        <f t="shared" si="0"/>
        <v>61</v>
      </c>
      <c r="N68" s="101">
        <f>IF(Loans!C$23=M68,Loans!C$26,IF(Am!Q67&gt;0,Am!Q67,0))</f>
        <v>0</v>
      </c>
      <c r="O68" s="101">
        <f>N68*(Loans!C$28/12)</f>
        <v>0</v>
      </c>
      <c r="P68" s="102">
        <f>IF(N68&gt;0,IF(N68&lt;Loans!C$30,N68,IF(SUM(Loans!C$23+Loans!C$24)&gt;M68,0,SUM(Loans!C$30-O68))),0)</f>
        <v>0</v>
      </c>
      <c r="Q68" s="102">
        <f t="shared" si="6"/>
        <v>0</v>
      </c>
      <c r="R68" s="103"/>
      <c r="S68" s="100">
        <f t="shared" si="1"/>
        <v>61</v>
      </c>
      <c r="T68" s="101">
        <f>IF(Loans!H$23=S68,Loans!H$26,IF(Am!W67&gt;0,Am!W67,0))</f>
        <v>0</v>
      </c>
      <c r="U68" s="101">
        <f>T68*(Loans!H$28/12)</f>
        <v>0</v>
      </c>
      <c r="V68" s="102">
        <f>IF(T68&gt;0,IF(T68&lt;Loans!H$30,T68,IF(SUM(Loans!H$23+Loans!H$24)&gt;S68,0,SUM(Loans!H$30-U68))),0)</f>
        <v>0</v>
      </c>
      <c r="W68" s="102">
        <f t="shared" si="7"/>
        <v>0</v>
      </c>
      <c r="X68" s="103"/>
      <c r="Y68" s="100">
        <f t="shared" si="2"/>
        <v>61</v>
      </c>
      <c r="Z68" s="101">
        <f>IF(Loans!C$38=Y68,Loans!C$41,IF(Am!AC67&gt;0,Am!AC67,0))</f>
        <v>0</v>
      </c>
      <c r="AA68" s="101">
        <f>Z68*(Loans!C$43/12)</f>
        <v>0</v>
      </c>
      <c r="AB68" s="102">
        <f>IF(Z68&gt;0,IF(Z68&lt;Loans!C$45,Z68,IF(SUM(Loans!C$38+Loans!C$39)&gt;Y68,0,SUM(Loans!C$45-AA68))),0)</f>
        <v>0</v>
      </c>
      <c r="AC68" s="102">
        <f t="shared" si="8"/>
        <v>0</v>
      </c>
      <c r="AD68" s="103"/>
      <c r="AE68" s="100">
        <f t="shared" si="3"/>
        <v>61</v>
      </c>
      <c r="AF68" s="101">
        <f>IF(Loans!H$38=AE68,Loans!H$41,IF(Am!AI67&gt;0,Am!AI67,0))</f>
        <v>0</v>
      </c>
      <c r="AG68" s="101">
        <f>AF68*(Loans!H$43/12)</f>
        <v>0</v>
      </c>
      <c r="AH68" s="102">
        <f>IF(AF68&gt;0,IF(AF68&lt;Loans!H$45,AF68,IF(SUM(Loans!H$38+Loans!H$39)&gt;AE68,0,SUM(Loans!H$45-AG68))),0)</f>
        <v>0</v>
      </c>
      <c r="AI68" s="102">
        <f t="shared" si="9"/>
        <v>0</v>
      </c>
    </row>
    <row r="69" spans="1:35" ht="9" customHeight="1" x14ac:dyDescent="0.15">
      <c r="A69" s="104">
        <f t="shared" si="10"/>
        <v>62</v>
      </c>
      <c r="B69" s="105">
        <f>IF(Loans!C$8=A69,Loans!C$11,IF(Am!E68&gt;0,Am!E68,0))</f>
        <v>0</v>
      </c>
      <c r="C69" s="105">
        <f>B69*(Loans!C$13/12)</f>
        <v>0</v>
      </c>
      <c r="D69" s="106">
        <f>IF(B69&gt;0,IF(B69&lt;Loans!C$15,B69,IF(SUM(Loans!C$8+Loans!C$9)&gt;A69,0,SUM(Loans!C$15-Am!C69))),0)</f>
        <v>0</v>
      </c>
      <c r="E69" s="106">
        <f t="shared" si="11"/>
        <v>0</v>
      </c>
      <c r="F69" s="103"/>
      <c r="G69" s="104">
        <f t="shared" si="4"/>
        <v>62</v>
      </c>
      <c r="H69" s="105">
        <f>IF(Loans!H$8=G69,Loans!H$11,IF(Am!K68&gt;0,Am!K68,0))</f>
        <v>0</v>
      </c>
      <c r="I69" s="105">
        <f>H69*(Loans!H$13/12)</f>
        <v>0</v>
      </c>
      <c r="J69" s="106">
        <f>IF(H69&gt;0,IF(H69&lt;Loans!H$15,H69,IF(SUM(Loans!H$8+Loans!H$9)&gt;G69,0,SUM(Loans!H$15-I69))),0)</f>
        <v>0</v>
      </c>
      <c r="K69" s="106">
        <f t="shared" si="5"/>
        <v>0</v>
      </c>
      <c r="L69" s="103"/>
      <c r="M69" s="104">
        <f t="shared" si="0"/>
        <v>62</v>
      </c>
      <c r="N69" s="105">
        <f>IF(Loans!C$23=M69,Loans!C$26,IF(Am!Q68&gt;0,Am!Q68,0))</f>
        <v>0</v>
      </c>
      <c r="O69" s="105">
        <f>N69*(Loans!C$28/12)</f>
        <v>0</v>
      </c>
      <c r="P69" s="106">
        <f>IF(N69&gt;0,IF(N69&lt;Loans!C$30,N69,IF(SUM(Loans!C$23+Loans!C$24)&gt;M69,0,SUM(Loans!C$30-O69))),0)</f>
        <v>0</v>
      </c>
      <c r="Q69" s="106">
        <f t="shared" si="6"/>
        <v>0</v>
      </c>
      <c r="R69" s="103"/>
      <c r="S69" s="104">
        <f t="shared" si="1"/>
        <v>62</v>
      </c>
      <c r="T69" s="105">
        <f>IF(Loans!H$23=S69,Loans!H$26,IF(Am!W68&gt;0,Am!W68,0))</f>
        <v>0</v>
      </c>
      <c r="U69" s="105">
        <f>T69*(Loans!H$28/12)</f>
        <v>0</v>
      </c>
      <c r="V69" s="106">
        <f>IF(T69&gt;0,IF(T69&lt;Loans!H$30,T69,IF(SUM(Loans!H$23+Loans!H$24)&gt;S69,0,SUM(Loans!H$30-U69))),0)</f>
        <v>0</v>
      </c>
      <c r="W69" s="106">
        <f t="shared" si="7"/>
        <v>0</v>
      </c>
      <c r="X69" s="103"/>
      <c r="Y69" s="104">
        <f t="shared" si="2"/>
        <v>62</v>
      </c>
      <c r="Z69" s="105">
        <f>IF(Loans!C$38=Y69,Loans!C$41,IF(Am!AC68&gt;0,Am!AC68,0))</f>
        <v>0</v>
      </c>
      <c r="AA69" s="105">
        <f>Z69*(Loans!C$43/12)</f>
        <v>0</v>
      </c>
      <c r="AB69" s="106">
        <f>IF(Z69&gt;0,IF(Z69&lt;Loans!C$45,Z69,IF(SUM(Loans!C$38+Loans!C$39)&gt;Y69,0,SUM(Loans!C$45-AA69))),0)</f>
        <v>0</v>
      </c>
      <c r="AC69" s="106">
        <f t="shared" si="8"/>
        <v>0</v>
      </c>
      <c r="AD69" s="103"/>
      <c r="AE69" s="104">
        <f t="shared" si="3"/>
        <v>62</v>
      </c>
      <c r="AF69" s="105">
        <f>IF(Loans!H$38=AE69,Loans!H$41,IF(Am!AI68&gt;0,Am!AI68,0))</f>
        <v>0</v>
      </c>
      <c r="AG69" s="105">
        <f>AF69*(Loans!H$43/12)</f>
        <v>0</v>
      </c>
      <c r="AH69" s="106">
        <f>IF(AF69&gt;0,IF(AF69&lt;Loans!H$45,AF69,IF(SUM(Loans!H$38+Loans!H$39)&gt;AE69,0,SUM(Loans!H$45-AG69))),0)</f>
        <v>0</v>
      </c>
      <c r="AI69" s="106">
        <f t="shared" si="9"/>
        <v>0</v>
      </c>
    </row>
    <row r="70" spans="1:35" ht="9" customHeight="1" x14ac:dyDescent="0.15">
      <c r="A70" s="104">
        <f t="shared" si="10"/>
        <v>63</v>
      </c>
      <c r="B70" s="105">
        <f>IF(Loans!C$8=A70,Loans!C$11,IF(Am!E69&gt;0,Am!E69,0))</f>
        <v>0</v>
      </c>
      <c r="C70" s="105">
        <f>B70*(Loans!C$13/12)</f>
        <v>0</v>
      </c>
      <c r="D70" s="106">
        <f>IF(B70&gt;0,IF(B70&lt;Loans!C$15,B70,IF(SUM(Loans!C$8+Loans!C$9)&gt;A70,0,SUM(Loans!C$15-Am!C70))),0)</f>
        <v>0</v>
      </c>
      <c r="E70" s="106">
        <f t="shared" si="11"/>
        <v>0</v>
      </c>
      <c r="F70" s="103"/>
      <c r="G70" s="104">
        <f t="shared" si="4"/>
        <v>63</v>
      </c>
      <c r="H70" s="105">
        <f>IF(Loans!H$8=G70,Loans!H$11,IF(Am!K69&gt;0,Am!K69,0))</f>
        <v>0</v>
      </c>
      <c r="I70" s="105">
        <f>H70*(Loans!H$13/12)</f>
        <v>0</v>
      </c>
      <c r="J70" s="106">
        <f>IF(H70&gt;0,IF(H70&lt;Loans!H$15,H70,IF(SUM(Loans!H$8+Loans!H$9)&gt;G70,0,SUM(Loans!H$15-I70))),0)</f>
        <v>0</v>
      </c>
      <c r="K70" s="106">
        <f t="shared" si="5"/>
        <v>0</v>
      </c>
      <c r="L70" s="103"/>
      <c r="M70" s="104">
        <f t="shared" si="0"/>
        <v>63</v>
      </c>
      <c r="N70" s="105">
        <f>IF(Loans!C$23=M70,Loans!C$26,IF(Am!Q69&gt;0,Am!Q69,0))</f>
        <v>0</v>
      </c>
      <c r="O70" s="105">
        <f>N70*(Loans!C$28/12)</f>
        <v>0</v>
      </c>
      <c r="P70" s="106">
        <f>IF(N70&gt;0,IF(N70&lt;Loans!C$30,N70,IF(SUM(Loans!C$23+Loans!C$24)&gt;M70,0,SUM(Loans!C$30-O70))),0)</f>
        <v>0</v>
      </c>
      <c r="Q70" s="106">
        <f t="shared" si="6"/>
        <v>0</v>
      </c>
      <c r="R70" s="103"/>
      <c r="S70" s="104">
        <f t="shared" si="1"/>
        <v>63</v>
      </c>
      <c r="T70" s="105">
        <f>IF(Loans!H$23=S70,Loans!H$26,IF(Am!W69&gt;0,Am!W69,0))</f>
        <v>0</v>
      </c>
      <c r="U70" s="105">
        <f>T70*(Loans!H$28/12)</f>
        <v>0</v>
      </c>
      <c r="V70" s="106">
        <f>IF(T70&gt;0,IF(T70&lt;Loans!H$30,T70,IF(SUM(Loans!H$23+Loans!H$24)&gt;S70,0,SUM(Loans!H$30-U70))),0)</f>
        <v>0</v>
      </c>
      <c r="W70" s="106">
        <f t="shared" si="7"/>
        <v>0</v>
      </c>
      <c r="X70" s="103"/>
      <c r="Y70" s="104">
        <f t="shared" si="2"/>
        <v>63</v>
      </c>
      <c r="Z70" s="105">
        <f>IF(Loans!C$38=Y70,Loans!C$41,IF(Am!AC69&gt;0,Am!AC69,0))</f>
        <v>0</v>
      </c>
      <c r="AA70" s="105">
        <f>Z70*(Loans!C$43/12)</f>
        <v>0</v>
      </c>
      <c r="AB70" s="106">
        <f>IF(Z70&gt;0,IF(Z70&lt;Loans!C$45,Z70,IF(SUM(Loans!C$38+Loans!C$39)&gt;Y70,0,SUM(Loans!C$45-AA70))),0)</f>
        <v>0</v>
      </c>
      <c r="AC70" s="106">
        <f t="shared" si="8"/>
        <v>0</v>
      </c>
      <c r="AD70" s="103"/>
      <c r="AE70" s="104">
        <f t="shared" si="3"/>
        <v>63</v>
      </c>
      <c r="AF70" s="105">
        <f>IF(Loans!H$38=AE70,Loans!H$41,IF(Am!AI69&gt;0,Am!AI69,0))</f>
        <v>0</v>
      </c>
      <c r="AG70" s="105">
        <f>AF70*(Loans!H$43/12)</f>
        <v>0</v>
      </c>
      <c r="AH70" s="106">
        <f>IF(AF70&gt;0,IF(AF70&lt;Loans!H$45,AF70,IF(SUM(Loans!H$38+Loans!H$39)&gt;AE70,0,SUM(Loans!H$45-AG70))),0)</f>
        <v>0</v>
      </c>
      <c r="AI70" s="106">
        <f t="shared" si="9"/>
        <v>0</v>
      </c>
    </row>
    <row r="71" spans="1:35" ht="9" customHeight="1" x14ac:dyDescent="0.15">
      <c r="A71" s="104">
        <f t="shared" si="10"/>
        <v>64</v>
      </c>
      <c r="B71" s="105">
        <f>IF(Loans!C$8=A71,Loans!C$11,IF(Am!E70&gt;0,Am!E70,0))</f>
        <v>0</v>
      </c>
      <c r="C71" s="105">
        <f>B71*(Loans!C$13/12)</f>
        <v>0</v>
      </c>
      <c r="D71" s="106">
        <f>IF(B71&gt;0,IF(B71&lt;Loans!C$15,B71,IF(SUM(Loans!C$8+Loans!C$9)&gt;A71,0,SUM(Loans!C$15-Am!C71))),0)</f>
        <v>0</v>
      </c>
      <c r="E71" s="106">
        <f t="shared" si="11"/>
        <v>0</v>
      </c>
      <c r="F71" s="103"/>
      <c r="G71" s="104">
        <f t="shared" si="4"/>
        <v>64</v>
      </c>
      <c r="H71" s="105">
        <f>IF(Loans!H$8=G71,Loans!H$11,IF(Am!K70&gt;0,Am!K70,0))</f>
        <v>0</v>
      </c>
      <c r="I71" s="105">
        <f>H71*(Loans!H$13/12)</f>
        <v>0</v>
      </c>
      <c r="J71" s="106">
        <f>IF(H71&gt;0,IF(H71&lt;Loans!H$15,H71,IF(SUM(Loans!H$8+Loans!H$9)&gt;G71,0,SUM(Loans!H$15-I71))),0)</f>
        <v>0</v>
      </c>
      <c r="K71" s="106">
        <f t="shared" si="5"/>
        <v>0</v>
      </c>
      <c r="L71" s="103"/>
      <c r="M71" s="104">
        <f t="shared" si="0"/>
        <v>64</v>
      </c>
      <c r="N71" s="105">
        <f>IF(Loans!C$23=M71,Loans!C$26,IF(Am!Q70&gt;0,Am!Q70,0))</f>
        <v>0</v>
      </c>
      <c r="O71" s="105">
        <f>N71*(Loans!C$28/12)</f>
        <v>0</v>
      </c>
      <c r="P71" s="106">
        <f>IF(N71&gt;0,IF(N71&lt;Loans!C$30,N71,IF(SUM(Loans!C$23+Loans!C$24)&gt;M71,0,SUM(Loans!C$30-O71))),0)</f>
        <v>0</v>
      </c>
      <c r="Q71" s="106">
        <f t="shared" si="6"/>
        <v>0</v>
      </c>
      <c r="R71" s="103"/>
      <c r="S71" s="104">
        <f t="shared" si="1"/>
        <v>64</v>
      </c>
      <c r="T71" s="105">
        <f>IF(Loans!H$23=S71,Loans!H$26,IF(Am!W70&gt;0,Am!W70,0))</f>
        <v>0</v>
      </c>
      <c r="U71" s="105">
        <f>T71*(Loans!H$28/12)</f>
        <v>0</v>
      </c>
      <c r="V71" s="106">
        <f>IF(T71&gt;0,IF(T71&lt;Loans!H$30,T71,IF(SUM(Loans!H$23+Loans!H$24)&gt;S71,0,SUM(Loans!H$30-U71))),0)</f>
        <v>0</v>
      </c>
      <c r="W71" s="106">
        <f t="shared" si="7"/>
        <v>0</v>
      </c>
      <c r="X71" s="103"/>
      <c r="Y71" s="104">
        <f t="shared" si="2"/>
        <v>64</v>
      </c>
      <c r="Z71" s="105">
        <f>IF(Loans!C$38=Y71,Loans!C$41,IF(Am!AC70&gt;0,Am!AC70,0))</f>
        <v>0</v>
      </c>
      <c r="AA71" s="105">
        <f>Z71*(Loans!C$43/12)</f>
        <v>0</v>
      </c>
      <c r="AB71" s="106">
        <f>IF(Z71&gt;0,IF(Z71&lt;Loans!C$45,Z71,IF(SUM(Loans!C$38+Loans!C$39)&gt;Y71,0,SUM(Loans!C$45-AA71))),0)</f>
        <v>0</v>
      </c>
      <c r="AC71" s="106">
        <f t="shared" si="8"/>
        <v>0</v>
      </c>
      <c r="AD71" s="103"/>
      <c r="AE71" s="104">
        <f t="shared" si="3"/>
        <v>64</v>
      </c>
      <c r="AF71" s="105">
        <f>IF(Loans!H$38=AE71,Loans!H$41,IF(Am!AI70&gt;0,Am!AI70,0))</f>
        <v>0</v>
      </c>
      <c r="AG71" s="105">
        <f>AF71*(Loans!H$43/12)</f>
        <v>0</v>
      </c>
      <c r="AH71" s="106">
        <f>IF(AF71&gt;0,IF(AF71&lt;Loans!H$45,AF71,IF(SUM(Loans!H$38+Loans!H$39)&gt;AE71,0,SUM(Loans!H$45-AG71))),0)</f>
        <v>0</v>
      </c>
      <c r="AI71" s="106">
        <f t="shared" si="9"/>
        <v>0</v>
      </c>
    </row>
    <row r="72" spans="1:35" ht="9" customHeight="1" x14ac:dyDescent="0.15">
      <c r="A72" s="104">
        <f t="shared" si="10"/>
        <v>65</v>
      </c>
      <c r="B72" s="105">
        <f>IF(Loans!C$8=A72,Loans!C$11,IF(Am!E71&gt;0,Am!E71,0))</f>
        <v>0</v>
      </c>
      <c r="C72" s="105">
        <f>B72*(Loans!C$13/12)</f>
        <v>0</v>
      </c>
      <c r="D72" s="106">
        <f>IF(B72&gt;0,IF(B72&lt;Loans!C$15,B72,IF(SUM(Loans!C$8+Loans!C$9)&gt;A72,0,SUM(Loans!C$15-Am!C72))),0)</f>
        <v>0</v>
      </c>
      <c r="E72" s="106">
        <f t="shared" si="11"/>
        <v>0</v>
      </c>
      <c r="F72" s="103"/>
      <c r="G72" s="104">
        <f t="shared" si="4"/>
        <v>65</v>
      </c>
      <c r="H72" s="105">
        <f>IF(Loans!H$8=G72,Loans!H$11,IF(Am!K71&gt;0,Am!K71,0))</f>
        <v>0</v>
      </c>
      <c r="I72" s="105">
        <f>H72*(Loans!H$13/12)</f>
        <v>0</v>
      </c>
      <c r="J72" s="106">
        <f>IF(H72&gt;0,IF(H72&lt;Loans!H$15,H72,IF(SUM(Loans!H$8+Loans!H$9)&gt;G72,0,SUM(Loans!H$15-I72))),0)</f>
        <v>0</v>
      </c>
      <c r="K72" s="106">
        <f t="shared" si="5"/>
        <v>0</v>
      </c>
      <c r="L72" s="103"/>
      <c r="M72" s="104">
        <f t="shared" ref="M72:M79" si="12">M71+1</f>
        <v>65</v>
      </c>
      <c r="N72" s="105">
        <f>IF(Loans!C$23=M72,Loans!C$26,IF(Am!Q71&gt;0,Am!Q71,0))</f>
        <v>0</v>
      </c>
      <c r="O72" s="105">
        <f>N72*(Loans!C$28/12)</f>
        <v>0</v>
      </c>
      <c r="P72" s="106">
        <f>IF(N72&gt;0,IF(N72&lt;Loans!C$30,N72,IF(SUM(Loans!C$23+Loans!C$24)&gt;M72,0,SUM(Loans!C$30-O72))),0)</f>
        <v>0</v>
      </c>
      <c r="Q72" s="106">
        <f t="shared" si="6"/>
        <v>0</v>
      </c>
      <c r="R72" s="103"/>
      <c r="S72" s="104">
        <f t="shared" ref="S72:S79" si="13">S71+1</f>
        <v>65</v>
      </c>
      <c r="T72" s="105">
        <f>IF(Loans!H$23=S72,Loans!H$26,IF(Am!W71&gt;0,Am!W71,0))</f>
        <v>0</v>
      </c>
      <c r="U72" s="105">
        <f>T72*(Loans!H$28/12)</f>
        <v>0</v>
      </c>
      <c r="V72" s="106">
        <f>IF(T72&gt;0,IF(T72&lt;Loans!H$30,T72,IF(SUM(Loans!H$23+Loans!H$24)&gt;S72,0,SUM(Loans!H$30-U72))),0)</f>
        <v>0</v>
      </c>
      <c r="W72" s="106">
        <f t="shared" si="7"/>
        <v>0</v>
      </c>
      <c r="X72" s="103"/>
      <c r="Y72" s="104">
        <f t="shared" ref="Y72:Y79" si="14">Y71+1</f>
        <v>65</v>
      </c>
      <c r="Z72" s="105">
        <f>IF(Loans!C$38=Y72,Loans!C$41,IF(Am!AC71&gt;0,Am!AC71,0))</f>
        <v>0</v>
      </c>
      <c r="AA72" s="105">
        <f>Z72*(Loans!C$43/12)</f>
        <v>0</v>
      </c>
      <c r="AB72" s="106">
        <f>IF(Z72&gt;0,IF(Z72&lt;Loans!C$45,Z72,IF(SUM(Loans!C$38+Loans!C$39)&gt;Y72,0,SUM(Loans!C$45-AA72))),0)</f>
        <v>0</v>
      </c>
      <c r="AC72" s="106">
        <f t="shared" si="8"/>
        <v>0</v>
      </c>
      <c r="AD72" s="103"/>
      <c r="AE72" s="104">
        <f t="shared" ref="AE72:AE79" si="15">AE71+1</f>
        <v>65</v>
      </c>
      <c r="AF72" s="105">
        <f>IF(Loans!H$38=AE72,Loans!H$41,IF(Am!AI71&gt;0,Am!AI71,0))</f>
        <v>0</v>
      </c>
      <c r="AG72" s="105">
        <f>AF72*(Loans!H$43/12)</f>
        <v>0</v>
      </c>
      <c r="AH72" s="106">
        <f>IF(AF72&gt;0,IF(AF72&lt;Loans!H$45,AF72,IF(SUM(Loans!H$38+Loans!H$39)&gt;AE72,0,SUM(Loans!H$45-AG72))),0)</f>
        <v>0</v>
      </c>
      <c r="AI72" s="106">
        <f t="shared" si="9"/>
        <v>0</v>
      </c>
    </row>
    <row r="73" spans="1:35" ht="9" customHeight="1" x14ac:dyDescent="0.15">
      <c r="A73" s="104">
        <f t="shared" si="10"/>
        <v>66</v>
      </c>
      <c r="B73" s="105">
        <f>IF(Loans!C$8=A73,Loans!C$11,IF(Am!E72&gt;0,Am!E72,0))</f>
        <v>0</v>
      </c>
      <c r="C73" s="105">
        <f>B73*(Loans!C$13/12)</f>
        <v>0</v>
      </c>
      <c r="D73" s="106">
        <f>IF(B73&gt;0,IF(B73&lt;Loans!C$15,B73,IF(SUM(Loans!C$8+Loans!C$9)&gt;A73,0,SUM(Loans!C$15-Am!C73))),0)</f>
        <v>0</v>
      </c>
      <c r="E73" s="106">
        <f t="shared" si="11"/>
        <v>0</v>
      </c>
      <c r="F73" s="103"/>
      <c r="G73" s="104">
        <f t="shared" ref="G73:G79" si="16">G72+1</f>
        <v>66</v>
      </c>
      <c r="H73" s="105">
        <f>IF(Loans!H$8=G73,Loans!H$11,IF(Am!K72&gt;0,Am!K72,0))</f>
        <v>0</v>
      </c>
      <c r="I73" s="105">
        <f>H73*(Loans!H$13/12)</f>
        <v>0</v>
      </c>
      <c r="J73" s="106">
        <f>IF(H73&gt;0,IF(H73&lt;Loans!H$15,H73,IF(SUM(Loans!H$8+Loans!H$9)&gt;G73,0,SUM(Loans!H$15-I73))),0)</f>
        <v>0</v>
      </c>
      <c r="K73" s="106">
        <f t="shared" ref="K73:K79" si="17">H73-J73</f>
        <v>0</v>
      </c>
      <c r="L73" s="103"/>
      <c r="M73" s="104">
        <f t="shared" si="12"/>
        <v>66</v>
      </c>
      <c r="N73" s="105">
        <f>IF(Loans!C$23=M73,Loans!C$26,IF(Am!Q72&gt;0,Am!Q72,0))</f>
        <v>0</v>
      </c>
      <c r="O73" s="105">
        <f>N73*(Loans!C$28/12)</f>
        <v>0</v>
      </c>
      <c r="P73" s="106">
        <f>IF(N73&gt;0,IF(N73&lt;Loans!C$30,N73,IF(SUM(Loans!C$23+Loans!C$24)&gt;M73,0,SUM(Loans!C$30-O73))),0)</f>
        <v>0</v>
      </c>
      <c r="Q73" s="106">
        <f t="shared" ref="Q73:Q79" si="18">N73-P73</f>
        <v>0</v>
      </c>
      <c r="R73" s="103"/>
      <c r="S73" s="104">
        <f t="shared" si="13"/>
        <v>66</v>
      </c>
      <c r="T73" s="105">
        <f>IF(Loans!H$23=S73,Loans!H$26,IF(Am!W72&gt;0,Am!W72,0))</f>
        <v>0</v>
      </c>
      <c r="U73" s="105">
        <f>T73*(Loans!H$28/12)</f>
        <v>0</v>
      </c>
      <c r="V73" s="106">
        <f>IF(T73&gt;0,IF(T73&lt;Loans!H$30,T73,IF(SUM(Loans!H$23+Loans!H$24)&gt;S73,0,SUM(Loans!H$30-U73))),0)</f>
        <v>0</v>
      </c>
      <c r="W73" s="106">
        <f t="shared" ref="W73:W79" si="19">T73-V73</f>
        <v>0</v>
      </c>
      <c r="X73" s="103"/>
      <c r="Y73" s="104">
        <f t="shared" si="14"/>
        <v>66</v>
      </c>
      <c r="Z73" s="105">
        <f>IF(Loans!C$38=Y73,Loans!C$41,IF(Am!AC72&gt;0,Am!AC72,0))</f>
        <v>0</v>
      </c>
      <c r="AA73" s="105">
        <f>Z73*(Loans!C$43/12)</f>
        <v>0</v>
      </c>
      <c r="AB73" s="106">
        <f>IF(Z73&gt;0,IF(Z73&lt;Loans!C$45,Z73,IF(SUM(Loans!C$38+Loans!C$39)&gt;Y73,0,SUM(Loans!C$45-AA73))),0)</f>
        <v>0</v>
      </c>
      <c r="AC73" s="106">
        <f t="shared" ref="AC73:AC79" si="20">Z73-AB73</f>
        <v>0</v>
      </c>
      <c r="AD73" s="103"/>
      <c r="AE73" s="104">
        <f t="shared" si="15"/>
        <v>66</v>
      </c>
      <c r="AF73" s="105">
        <f>IF(Loans!H$38=AE73,Loans!H$41,IF(Am!AI72&gt;0,Am!AI72,0))</f>
        <v>0</v>
      </c>
      <c r="AG73" s="105">
        <f>AF73*(Loans!H$43/12)</f>
        <v>0</v>
      </c>
      <c r="AH73" s="106">
        <f>IF(AF73&gt;0,IF(AF73&lt;Loans!H$45,AF73,IF(SUM(Loans!H$38+Loans!H$39)&gt;AE73,0,SUM(Loans!H$45-AG73))),0)</f>
        <v>0</v>
      </c>
      <c r="AI73" s="106">
        <f t="shared" ref="AI73:AI79" si="21">AF73-AH73</f>
        <v>0</v>
      </c>
    </row>
    <row r="74" spans="1:35" ht="9" customHeight="1" x14ac:dyDescent="0.15">
      <c r="A74" s="104">
        <f t="shared" ref="A74:A79" si="22">A73+1</f>
        <v>67</v>
      </c>
      <c r="B74" s="105">
        <f>IF(Loans!C$8=A74,Loans!C$11,IF(Am!E73&gt;0,Am!E73,0))</f>
        <v>0</v>
      </c>
      <c r="C74" s="105">
        <f>B74*(Loans!C$13/12)</f>
        <v>0</v>
      </c>
      <c r="D74" s="106">
        <f>IF(B74&gt;0,IF(B74&lt;Loans!C$15,B74,IF(SUM(Loans!C$8+Loans!C$9)&gt;A74,0,SUM(Loans!C$15-Am!C74))),0)</f>
        <v>0</v>
      </c>
      <c r="E74" s="106">
        <f t="shared" ref="E74:E79" si="23">B74-D74</f>
        <v>0</v>
      </c>
      <c r="F74" s="103"/>
      <c r="G74" s="104">
        <f t="shared" si="16"/>
        <v>67</v>
      </c>
      <c r="H74" s="105">
        <f>IF(Loans!H$8=G74,Loans!H$11,IF(Am!K73&gt;0,Am!K73,0))</f>
        <v>0</v>
      </c>
      <c r="I74" s="105">
        <f>H74*(Loans!H$13/12)</f>
        <v>0</v>
      </c>
      <c r="J74" s="106">
        <f>IF(H74&gt;0,IF(H74&lt;Loans!H$15,H74,IF(SUM(Loans!H$8+Loans!H$9)&gt;G74,0,SUM(Loans!H$15-I74))),0)</f>
        <v>0</v>
      </c>
      <c r="K74" s="106">
        <f t="shared" si="17"/>
        <v>0</v>
      </c>
      <c r="L74" s="103"/>
      <c r="M74" s="104">
        <f t="shared" si="12"/>
        <v>67</v>
      </c>
      <c r="N74" s="105">
        <f>IF(Loans!C$23=M74,Loans!C$26,IF(Am!Q73&gt;0,Am!Q73,0))</f>
        <v>0</v>
      </c>
      <c r="O74" s="105">
        <f>N74*(Loans!C$28/12)</f>
        <v>0</v>
      </c>
      <c r="P74" s="106">
        <f>IF(N74&gt;0,IF(N74&lt;Loans!C$30,N74,IF(SUM(Loans!C$23+Loans!C$24)&gt;M74,0,SUM(Loans!C$30-O74))),0)</f>
        <v>0</v>
      </c>
      <c r="Q74" s="106">
        <f t="shared" si="18"/>
        <v>0</v>
      </c>
      <c r="R74" s="103"/>
      <c r="S74" s="104">
        <f t="shared" si="13"/>
        <v>67</v>
      </c>
      <c r="T74" s="105">
        <f>IF(Loans!H$23=S74,Loans!H$26,IF(Am!W73&gt;0,Am!W73,0))</f>
        <v>0</v>
      </c>
      <c r="U74" s="105">
        <f>T74*(Loans!H$28/12)</f>
        <v>0</v>
      </c>
      <c r="V74" s="106">
        <f>IF(T74&gt;0,IF(T74&lt;Loans!H$30,T74,IF(SUM(Loans!H$23+Loans!H$24)&gt;S74,0,SUM(Loans!H$30-U74))),0)</f>
        <v>0</v>
      </c>
      <c r="W74" s="106">
        <f t="shared" si="19"/>
        <v>0</v>
      </c>
      <c r="X74" s="103"/>
      <c r="Y74" s="104">
        <f t="shared" si="14"/>
        <v>67</v>
      </c>
      <c r="Z74" s="105">
        <f>IF(Loans!C$38=Y74,Loans!C$41,IF(Am!AC73&gt;0,Am!AC73,0))</f>
        <v>0</v>
      </c>
      <c r="AA74" s="105">
        <f>Z74*(Loans!C$43/12)</f>
        <v>0</v>
      </c>
      <c r="AB74" s="106">
        <f>IF(Z74&gt;0,IF(Z74&lt;Loans!C$45,Z74,IF(SUM(Loans!C$38+Loans!C$39)&gt;Y74,0,SUM(Loans!C$45-AA74))),0)</f>
        <v>0</v>
      </c>
      <c r="AC74" s="106">
        <f t="shared" si="20"/>
        <v>0</v>
      </c>
      <c r="AD74" s="103"/>
      <c r="AE74" s="104">
        <f t="shared" si="15"/>
        <v>67</v>
      </c>
      <c r="AF74" s="105">
        <f>IF(Loans!H$38=AE74,Loans!H$41,IF(Am!AI73&gt;0,Am!AI73,0))</f>
        <v>0</v>
      </c>
      <c r="AG74" s="105">
        <f>AF74*(Loans!H$43/12)</f>
        <v>0</v>
      </c>
      <c r="AH74" s="106">
        <f>IF(AF74&gt;0,IF(AF74&lt;Loans!H$45,AF74,IF(SUM(Loans!H$38+Loans!H$39)&gt;AE74,0,SUM(Loans!H$45-AG74))),0)</f>
        <v>0</v>
      </c>
      <c r="AI74" s="106">
        <f t="shared" si="21"/>
        <v>0</v>
      </c>
    </row>
    <row r="75" spans="1:35" ht="9" customHeight="1" x14ac:dyDescent="0.15">
      <c r="A75" s="104">
        <f t="shared" si="22"/>
        <v>68</v>
      </c>
      <c r="B75" s="105">
        <f>IF(Loans!C$8=A75,Loans!C$11,IF(Am!E74&gt;0,Am!E74,0))</f>
        <v>0</v>
      </c>
      <c r="C75" s="105">
        <f>B75*(Loans!C$13/12)</f>
        <v>0</v>
      </c>
      <c r="D75" s="106">
        <f>IF(B75&gt;0,IF(B75&lt;Loans!C$15,B75,IF(SUM(Loans!C$8+Loans!C$9)&gt;A75,0,SUM(Loans!C$15-Am!C75))),0)</f>
        <v>0</v>
      </c>
      <c r="E75" s="106">
        <f t="shared" si="23"/>
        <v>0</v>
      </c>
      <c r="F75" s="103"/>
      <c r="G75" s="104">
        <f t="shared" si="16"/>
        <v>68</v>
      </c>
      <c r="H75" s="105">
        <f>IF(Loans!H$8=G75,Loans!H$11,IF(Am!K74&gt;0,Am!K74,0))</f>
        <v>0</v>
      </c>
      <c r="I75" s="105">
        <f>H75*(Loans!H$13/12)</f>
        <v>0</v>
      </c>
      <c r="J75" s="106">
        <f>IF(H75&gt;0,IF(H75&lt;Loans!H$15,H75,IF(SUM(Loans!H$8+Loans!H$9)&gt;G75,0,SUM(Loans!H$15-I75))),0)</f>
        <v>0</v>
      </c>
      <c r="K75" s="106">
        <f t="shared" si="17"/>
        <v>0</v>
      </c>
      <c r="L75" s="103"/>
      <c r="M75" s="104">
        <f t="shared" si="12"/>
        <v>68</v>
      </c>
      <c r="N75" s="105">
        <f>IF(Loans!C$23=M75,Loans!C$26,IF(Am!Q74&gt;0,Am!Q74,0))</f>
        <v>0</v>
      </c>
      <c r="O75" s="105">
        <f>N75*(Loans!C$28/12)</f>
        <v>0</v>
      </c>
      <c r="P75" s="106">
        <f>IF(N75&gt;0,IF(N75&lt;Loans!C$30,N75,IF(SUM(Loans!C$23+Loans!C$24)&gt;M75,0,SUM(Loans!C$30-O75))),0)</f>
        <v>0</v>
      </c>
      <c r="Q75" s="106">
        <f t="shared" si="18"/>
        <v>0</v>
      </c>
      <c r="R75" s="103"/>
      <c r="S75" s="104">
        <f t="shared" si="13"/>
        <v>68</v>
      </c>
      <c r="T75" s="105">
        <f>IF(Loans!H$23=S75,Loans!H$26,IF(Am!W74&gt;0,Am!W74,0))</f>
        <v>0</v>
      </c>
      <c r="U75" s="105">
        <f>T75*(Loans!H$28/12)</f>
        <v>0</v>
      </c>
      <c r="V75" s="106">
        <f>IF(T75&gt;0,IF(T75&lt;Loans!H$30,T75,IF(SUM(Loans!H$23+Loans!H$24)&gt;S75,0,SUM(Loans!H$30-U75))),0)</f>
        <v>0</v>
      </c>
      <c r="W75" s="106">
        <f t="shared" si="19"/>
        <v>0</v>
      </c>
      <c r="X75" s="103"/>
      <c r="Y75" s="104">
        <f t="shared" si="14"/>
        <v>68</v>
      </c>
      <c r="Z75" s="105">
        <f>IF(Loans!C$38=Y75,Loans!C$41,IF(Am!AC74&gt;0,Am!AC74,0))</f>
        <v>0</v>
      </c>
      <c r="AA75" s="105">
        <f>Z75*(Loans!C$43/12)</f>
        <v>0</v>
      </c>
      <c r="AB75" s="106">
        <f>IF(Z75&gt;0,IF(Z75&lt;Loans!C$45,Z75,IF(SUM(Loans!C$38+Loans!C$39)&gt;Y75,0,SUM(Loans!C$45-AA75))),0)</f>
        <v>0</v>
      </c>
      <c r="AC75" s="106">
        <f t="shared" si="20"/>
        <v>0</v>
      </c>
      <c r="AD75" s="103"/>
      <c r="AE75" s="104">
        <f t="shared" si="15"/>
        <v>68</v>
      </c>
      <c r="AF75" s="105">
        <f>IF(Loans!H$38=AE75,Loans!H$41,IF(Am!AI74&gt;0,Am!AI74,0))</f>
        <v>0</v>
      </c>
      <c r="AG75" s="105">
        <f>AF75*(Loans!H$43/12)</f>
        <v>0</v>
      </c>
      <c r="AH75" s="106">
        <f>IF(AF75&gt;0,IF(AF75&lt;Loans!H$45,AF75,IF(SUM(Loans!H$38+Loans!H$39)&gt;AE75,0,SUM(Loans!H$45-AG75))),0)</f>
        <v>0</v>
      </c>
      <c r="AI75" s="106">
        <f t="shared" si="21"/>
        <v>0</v>
      </c>
    </row>
    <row r="76" spans="1:35" ht="9" customHeight="1" x14ac:dyDescent="0.15">
      <c r="A76" s="104">
        <f t="shared" si="22"/>
        <v>69</v>
      </c>
      <c r="B76" s="105">
        <f>IF(Loans!C$8=A76,Loans!C$11,IF(Am!E75&gt;0,Am!E75,0))</f>
        <v>0</v>
      </c>
      <c r="C76" s="105">
        <f>B76*(Loans!C$13/12)</f>
        <v>0</v>
      </c>
      <c r="D76" s="106">
        <f>IF(B76&gt;0,IF(B76&lt;Loans!C$15,B76,IF(SUM(Loans!C$8+Loans!C$9)&gt;A76,0,SUM(Loans!C$15-Am!C76))),0)</f>
        <v>0</v>
      </c>
      <c r="E76" s="106">
        <f t="shared" si="23"/>
        <v>0</v>
      </c>
      <c r="F76" s="103"/>
      <c r="G76" s="104">
        <f t="shared" si="16"/>
        <v>69</v>
      </c>
      <c r="H76" s="105">
        <f>IF(Loans!H$8=G76,Loans!H$11,IF(Am!K75&gt;0,Am!K75,0))</f>
        <v>0</v>
      </c>
      <c r="I76" s="105">
        <f>H76*(Loans!H$13/12)</f>
        <v>0</v>
      </c>
      <c r="J76" s="106">
        <f>IF(H76&gt;0,IF(H76&lt;Loans!H$15,H76,IF(SUM(Loans!H$8+Loans!H$9)&gt;G76,0,SUM(Loans!H$15-I76))),0)</f>
        <v>0</v>
      </c>
      <c r="K76" s="106">
        <f t="shared" si="17"/>
        <v>0</v>
      </c>
      <c r="L76" s="103"/>
      <c r="M76" s="104">
        <f t="shared" si="12"/>
        <v>69</v>
      </c>
      <c r="N76" s="105">
        <f>IF(Loans!C$23=M76,Loans!C$26,IF(Am!Q75&gt;0,Am!Q75,0))</f>
        <v>0</v>
      </c>
      <c r="O76" s="105">
        <f>N76*(Loans!C$28/12)</f>
        <v>0</v>
      </c>
      <c r="P76" s="106">
        <f>IF(N76&gt;0,IF(N76&lt;Loans!C$30,N76,IF(SUM(Loans!C$23+Loans!C$24)&gt;M76,0,SUM(Loans!C$30-O76))),0)</f>
        <v>0</v>
      </c>
      <c r="Q76" s="106">
        <f t="shared" si="18"/>
        <v>0</v>
      </c>
      <c r="R76" s="103"/>
      <c r="S76" s="104">
        <f t="shared" si="13"/>
        <v>69</v>
      </c>
      <c r="T76" s="105">
        <f>IF(Loans!H$23=S76,Loans!H$26,IF(Am!W75&gt;0,Am!W75,0))</f>
        <v>0</v>
      </c>
      <c r="U76" s="105">
        <f>T76*(Loans!H$28/12)</f>
        <v>0</v>
      </c>
      <c r="V76" s="106">
        <f>IF(T76&gt;0,IF(T76&lt;Loans!H$30,T76,IF(SUM(Loans!H$23+Loans!H$24)&gt;S76,0,SUM(Loans!H$30-U76))),0)</f>
        <v>0</v>
      </c>
      <c r="W76" s="106">
        <f t="shared" si="19"/>
        <v>0</v>
      </c>
      <c r="X76" s="103"/>
      <c r="Y76" s="104">
        <f t="shared" si="14"/>
        <v>69</v>
      </c>
      <c r="Z76" s="105">
        <f>IF(Loans!C$38=Y76,Loans!C$41,IF(Am!AC75&gt;0,Am!AC75,0))</f>
        <v>0</v>
      </c>
      <c r="AA76" s="105">
        <f>Z76*(Loans!C$43/12)</f>
        <v>0</v>
      </c>
      <c r="AB76" s="106">
        <f>IF(Z76&gt;0,IF(Z76&lt;Loans!C$45,Z76,IF(SUM(Loans!C$38+Loans!C$39)&gt;Y76,0,SUM(Loans!C$45-AA76))),0)</f>
        <v>0</v>
      </c>
      <c r="AC76" s="106">
        <f t="shared" si="20"/>
        <v>0</v>
      </c>
      <c r="AD76" s="103"/>
      <c r="AE76" s="104">
        <f t="shared" si="15"/>
        <v>69</v>
      </c>
      <c r="AF76" s="105">
        <f>IF(Loans!H$38=AE76,Loans!H$41,IF(Am!AI75&gt;0,Am!AI75,0))</f>
        <v>0</v>
      </c>
      <c r="AG76" s="105">
        <f>AF76*(Loans!H$43/12)</f>
        <v>0</v>
      </c>
      <c r="AH76" s="106">
        <f>IF(AF76&gt;0,IF(AF76&lt;Loans!H$45,AF76,IF(SUM(Loans!H$38+Loans!H$39)&gt;AE76,0,SUM(Loans!H$45-AG76))),0)</f>
        <v>0</v>
      </c>
      <c r="AI76" s="106">
        <f t="shared" si="21"/>
        <v>0</v>
      </c>
    </row>
    <row r="77" spans="1:35" ht="9" customHeight="1" x14ac:dyDescent="0.15">
      <c r="A77" s="104">
        <f t="shared" si="22"/>
        <v>70</v>
      </c>
      <c r="B77" s="105">
        <f>IF(Loans!C$8=A77,Loans!C$11,IF(Am!E76&gt;0,Am!E76,0))</f>
        <v>0</v>
      </c>
      <c r="C77" s="105">
        <f>B77*(Loans!C$13/12)</f>
        <v>0</v>
      </c>
      <c r="D77" s="106">
        <f>IF(B77&gt;0,IF(B77&lt;Loans!C$15,B77,IF(SUM(Loans!C$8+Loans!C$9)&gt;A77,0,SUM(Loans!C$15-Am!C77))),0)</f>
        <v>0</v>
      </c>
      <c r="E77" s="106">
        <f t="shared" si="23"/>
        <v>0</v>
      </c>
      <c r="F77" s="103"/>
      <c r="G77" s="104">
        <f t="shared" si="16"/>
        <v>70</v>
      </c>
      <c r="H77" s="105">
        <f>IF(Loans!H$8=G77,Loans!H$11,IF(Am!K76&gt;0,Am!K76,0))</f>
        <v>0</v>
      </c>
      <c r="I77" s="105">
        <f>H77*(Loans!H$13/12)</f>
        <v>0</v>
      </c>
      <c r="J77" s="106">
        <f>IF(H77&gt;0,IF(H77&lt;Loans!H$15,H77,IF(SUM(Loans!H$8+Loans!H$9)&gt;G77,0,SUM(Loans!H$15-I77))),0)</f>
        <v>0</v>
      </c>
      <c r="K77" s="106">
        <f t="shared" si="17"/>
        <v>0</v>
      </c>
      <c r="L77" s="103"/>
      <c r="M77" s="104">
        <f t="shared" si="12"/>
        <v>70</v>
      </c>
      <c r="N77" s="105">
        <f>IF(Loans!C$23=M77,Loans!C$26,IF(Am!Q76&gt;0,Am!Q76,0))</f>
        <v>0</v>
      </c>
      <c r="O77" s="105">
        <f>N77*(Loans!C$28/12)</f>
        <v>0</v>
      </c>
      <c r="P77" s="106">
        <f>IF(N77&gt;0,IF(N77&lt;Loans!C$30,N77,IF(SUM(Loans!C$23+Loans!C$24)&gt;M77,0,SUM(Loans!C$30-O77))),0)</f>
        <v>0</v>
      </c>
      <c r="Q77" s="106">
        <f t="shared" si="18"/>
        <v>0</v>
      </c>
      <c r="R77" s="103"/>
      <c r="S77" s="104">
        <f t="shared" si="13"/>
        <v>70</v>
      </c>
      <c r="T77" s="105">
        <f>IF(Loans!H$23=S77,Loans!H$26,IF(Am!W76&gt;0,Am!W76,0))</f>
        <v>0</v>
      </c>
      <c r="U77" s="105">
        <f>T77*(Loans!H$28/12)</f>
        <v>0</v>
      </c>
      <c r="V77" s="106">
        <f>IF(T77&gt;0,IF(T77&lt;Loans!H$30,T77,IF(SUM(Loans!H$23+Loans!H$24)&gt;S77,0,SUM(Loans!H$30-U77))),0)</f>
        <v>0</v>
      </c>
      <c r="W77" s="106">
        <f t="shared" si="19"/>
        <v>0</v>
      </c>
      <c r="X77" s="103"/>
      <c r="Y77" s="104">
        <f t="shared" si="14"/>
        <v>70</v>
      </c>
      <c r="Z77" s="105">
        <f>IF(Loans!C$38=Y77,Loans!C$41,IF(Am!AC76&gt;0,Am!AC76,0))</f>
        <v>0</v>
      </c>
      <c r="AA77" s="105">
        <f>Z77*(Loans!C$43/12)</f>
        <v>0</v>
      </c>
      <c r="AB77" s="106">
        <f>IF(Z77&gt;0,IF(Z77&lt;Loans!C$45,Z77,IF(SUM(Loans!C$38+Loans!C$39)&gt;Y77,0,SUM(Loans!C$45-AA77))),0)</f>
        <v>0</v>
      </c>
      <c r="AC77" s="106">
        <f t="shared" si="20"/>
        <v>0</v>
      </c>
      <c r="AD77" s="103"/>
      <c r="AE77" s="104">
        <f t="shared" si="15"/>
        <v>70</v>
      </c>
      <c r="AF77" s="105">
        <f>IF(Loans!H$38=AE77,Loans!H$41,IF(Am!AI76&gt;0,Am!AI76,0))</f>
        <v>0</v>
      </c>
      <c r="AG77" s="105">
        <f>AF77*(Loans!H$43/12)</f>
        <v>0</v>
      </c>
      <c r="AH77" s="106">
        <f>IF(AF77&gt;0,IF(AF77&lt;Loans!H$45,AF77,IF(SUM(Loans!H$38+Loans!H$39)&gt;AE77,0,SUM(Loans!H$45-AG77))),0)</f>
        <v>0</v>
      </c>
      <c r="AI77" s="106">
        <f t="shared" si="21"/>
        <v>0</v>
      </c>
    </row>
    <row r="78" spans="1:35" ht="9" customHeight="1" x14ac:dyDescent="0.15">
      <c r="A78" s="104">
        <f t="shared" si="22"/>
        <v>71</v>
      </c>
      <c r="B78" s="105">
        <f>IF(Loans!C$8=A78,Loans!C$11,IF(Am!E77&gt;0,Am!E77,0))</f>
        <v>0</v>
      </c>
      <c r="C78" s="105">
        <f>B78*(Loans!C$13/12)</f>
        <v>0</v>
      </c>
      <c r="D78" s="106">
        <f>IF(B78&gt;0,IF(B78&lt;Loans!C$15,B78,IF(SUM(Loans!C$8+Loans!C$9)&gt;A78,0,SUM(Loans!C$15-Am!C78))),0)</f>
        <v>0</v>
      </c>
      <c r="E78" s="106">
        <f t="shared" si="23"/>
        <v>0</v>
      </c>
      <c r="F78" s="103"/>
      <c r="G78" s="104">
        <f t="shared" si="16"/>
        <v>71</v>
      </c>
      <c r="H78" s="105">
        <f>IF(Loans!H$8=G78,Loans!H$11,IF(Am!K77&gt;0,Am!K77,0))</f>
        <v>0</v>
      </c>
      <c r="I78" s="105">
        <f>H78*(Loans!H$13/12)</f>
        <v>0</v>
      </c>
      <c r="J78" s="106">
        <f>IF(H78&gt;0,IF(H78&lt;Loans!H$15,H78,IF(SUM(Loans!H$8+Loans!H$9)&gt;G78,0,SUM(Loans!H$15-I78))),0)</f>
        <v>0</v>
      </c>
      <c r="K78" s="106">
        <f t="shared" si="17"/>
        <v>0</v>
      </c>
      <c r="L78" s="103"/>
      <c r="M78" s="104">
        <f t="shared" si="12"/>
        <v>71</v>
      </c>
      <c r="N78" s="105">
        <f>IF(Loans!C$23=M78,Loans!C$26,IF(Am!Q77&gt;0,Am!Q77,0))</f>
        <v>0</v>
      </c>
      <c r="O78" s="105">
        <f>N78*(Loans!C$28/12)</f>
        <v>0</v>
      </c>
      <c r="P78" s="106">
        <f>IF(N78&gt;0,IF(N78&lt;Loans!C$30,N78,IF(SUM(Loans!C$23+Loans!C$24)&gt;M78,0,SUM(Loans!C$30-O78))),0)</f>
        <v>0</v>
      </c>
      <c r="Q78" s="106">
        <f t="shared" si="18"/>
        <v>0</v>
      </c>
      <c r="R78" s="103"/>
      <c r="S78" s="104">
        <f t="shared" si="13"/>
        <v>71</v>
      </c>
      <c r="T78" s="105">
        <f>IF(Loans!H$23=S78,Loans!H$26,IF(Am!W77&gt;0,Am!W77,0))</f>
        <v>0</v>
      </c>
      <c r="U78" s="105">
        <f>T78*(Loans!H$28/12)</f>
        <v>0</v>
      </c>
      <c r="V78" s="106">
        <f>IF(T78&gt;0,IF(T78&lt;Loans!H$30,T78,IF(SUM(Loans!H$23+Loans!H$24)&gt;S78,0,SUM(Loans!H$30-U78))),0)</f>
        <v>0</v>
      </c>
      <c r="W78" s="106">
        <f t="shared" si="19"/>
        <v>0</v>
      </c>
      <c r="X78" s="103"/>
      <c r="Y78" s="104">
        <f t="shared" si="14"/>
        <v>71</v>
      </c>
      <c r="Z78" s="105">
        <f>IF(Loans!C$38=Y78,Loans!C$41,IF(Am!AC77&gt;0,Am!AC77,0))</f>
        <v>0</v>
      </c>
      <c r="AA78" s="105">
        <f>Z78*(Loans!C$43/12)</f>
        <v>0</v>
      </c>
      <c r="AB78" s="106">
        <f>IF(Z78&gt;0,IF(Z78&lt;Loans!C$45,Z78,IF(SUM(Loans!C$38+Loans!C$39)&gt;Y78,0,SUM(Loans!C$45-AA78))),0)</f>
        <v>0</v>
      </c>
      <c r="AC78" s="106">
        <f t="shared" si="20"/>
        <v>0</v>
      </c>
      <c r="AD78" s="103"/>
      <c r="AE78" s="104">
        <f t="shared" si="15"/>
        <v>71</v>
      </c>
      <c r="AF78" s="105">
        <f>IF(Loans!H$38=AE78,Loans!H$41,IF(Am!AI77&gt;0,Am!AI77,0))</f>
        <v>0</v>
      </c>
      <c r="AG78" s="105">
        <f>AF78*(Loans!H$43/12)</f>
        <v>0</v>
      </c>
      <c r="AH78" s="106">
        <f>IF(AF78&gt;0,IF(AF78&lt;Loans!H$45,AF78,IF(SUM(Loans!H$38+Loans!H$39)&gt;AE78,0,SUM(Loans!H$45-AG78))),0)</f>
        <v>0</v>
      </c>
      <c r="AI78" s="106">
        <f t="shared" si="21"/>
        <v>0</v>
      </c>
    </row>
    <row r="79" spans="1:35" ht="9" customHeight="1" x14ac:dyDescent="0.15">
      <c r="A79" s="107">
        <f t="shared" si="22"/>
        <v>72</v>
      </c>
      <c r="B79" s="108">
        <f>IF(Loans!C$8=A79,Loans!C$11,IF(Am!E78&gt;0,Am!E78,0))</f>
        <v>0</v>
      </c>
      <c r="C79" s="108">
        <f>B79*(Loans!C$13/12)</f>
        <v>0</v>
      </c>
      <c r="D79" s="109">
        <f>IF(B79&gt;0,IF(B79&lt;Loans!C$15,B79,IF(SUM(Loans!C$8+Loans!C$9)&gt;A79,0,SUM(Loans!C$15-Am!C79))),0)</f>
        <v>0</v>
      </c>
      <c r="E79" s="109">
        <f t="shared" si="23"/>
        <v>0</v>
      </c>
      <c r="F79" s="103"/>
      <c r="G79" s="107">
        <f t="shared" si="16"/>
        <v>72</v>
      </c>
      <c r="H79" s="108">
        <f>IF(Loans!H$8=G79,Loans!H$11,IF(Am!K78&gt;0,Am!K78,0))</f>
        <v>0</v>
      </c>
      <c r="I79" s="108">
        <f>H79*(Loans!H$13/12)</f>
        <v>0</v>
      </c>
      <c r="J79" s="109">
        <f>IF(H79&gt;0,IF(H79&lt;Loans!H$15,H79,IF(SUM(Loans!H$8+Loans!H$9)&gt;G79,0,SUM(Loans!H$15-I79))),0)</f>
        <v>0</v>
      </c>
      <c r="K79" s="109">
        <f t="shared" si="17"/>
        <v>0</v>
      </c>
      <c r="L79" s="103"/>
      <c r="M79" s="107">
        <f t="shared" si="12"/>
        <v>72</v>
      </c>
      <c r="N79" s="108">
        <f>IF(Loans!C$23=M79,Loans!C$26,IF(Am!Q78&gt;0,Am!Q78,0))</f>
        <v>0</v>
      </c>
      <c r="O79" s="108">
        <f>N79*(Loans!C$28/12)</f>
        <v>0</v>
      </c>
      <c r="P79" s="109">
        <f>IF(N79&gt;0,IF(N79&lt;Loans!C$30,N79,IF(SUM(Loans!C$23+Loans!C$24)&gt;M79,0,SUM(Loans!C$30-O79))),0)</f>
        <v>0</v>
      </c>
      <c r="Q79" s="109">
        <f t="shared" si="18"/>
        <v>0</v>
      </c>
      <c r="R79" s="103"/>
      <c r="S79" s="107">
        <f t="shared" si="13"/>
        <v>72</v>
      </c>
      <c r="T79" s="108">
        <f>IF(Loans!H$23=S79,Loans!H$26,IF(Am!W78&gt;0,Am!W78,0))</f>
        <v>0</v>
      </c>
      <c r="U79" s="108">
        <f>T79*(Loans!H$28/12)</f>
        <v>0</v>
      </c>
      <c r="V79" s="109">
        <f>IF(T79&gt;0,IF(T79&lt;Loans!H$30,T79,IF(SUM(Loans!H$23+Loans!H$24)&gt;S79,0,SUM(Loans!H$30-U79))),0)</f>
        <v>0</v>
      </c>
      <c r="W79" s="109">
        <f t="shared" si="19"/>
        <v>0</v>
      </c>
      <c r="X79" s="103"/>
      <c r="Y79" s="107">
        <f t="shared" si="14"/>
        <v>72</v>
      </c>
      <c r="Z79" s="108">
        <f>IF(Loans!C$38=Y79,Loans!C$41,IF(Am!AC78&gt;0,Am!AC78,0))</f>
        <v>0</v>
      </c>
      <c r="AA79" s="108">
        <f>Z79*(Loans!C$43/12)</f>
        <v>0</v>
      </c>
      <c r="AB79" s="109">
        <f>IF(Z79&gt;0,IF(Z79&lt;Loans!C$45,Z79,IF(SUM(Loans!C$38+Loans!C$39)&gt;Y79,0,SUM(Loans!C$45-AA79))),0)</f>
        <v>0</v>
      </c>
      <c r="AC79" s="109">
        <f t="shared" si="20"/>
        <v>0</v>
      </c>
      <c r="AD79" s="103"/>
      <c r="AE79" s="107">
        <f t="shared" si="15"/>
        <v>72</v>
      </c>
      <c r="AF79" s="108">
        <f>IF(Loans!H$38=AE79,Loans!H$41,IF(Am!AI78&gt;0,Am!AI78,0))</f>
        <v>0</v>
      </c>
      <c r="AG79" s="108">
        <f>AF79*(Loans!H$43/12)</f>
        <v>0</v>
      </c>
      <c r="AH79" s="109">
        <f>IF(AF79&gt;0,IF(AF79&lt;Loans!H$45,AF79,IF(SUM(Loans!H$38+Loans!H$39)&gt;AE79,0,SUM(Loans!H$45-AG79))),0)</f>
        <v>0</v>
      </c>
      <c r="AI79" s="109">
        <f t="shared" si="21"/>
        <v>0</v>
      </c>
    </row>
  </sheetData>
  <sheetProtection password="F0BC" sheet="1" objects="1" scenarios="1" selectLockedCells="1" selectUnlockedCells="1"/>
  <mergeCells count="26">
    <mergeCell ref="Y5:Y6"/>
    <mergeCell ref="AA5:AA6"/>
    <mergeCell ref="AB5:AB6"/>
    <mergeCell ref="AE5:AE6"/>
    <mergeCell ref="AG5:AG6"/>
    <mergeCell ref="AH5:AH6"/>
    <mergeCell ref="M5:M6"/>
    <mergeCell ref="O5:O6"/>
    <mergeCell ref="P5:P6"/>
    <mergeCell ref="S5:S6"/>
    <mergeCell ref="U5:U6"/>
    <mergeCell ref="V5:V6"/>
    <mergeCell ref="A5:A6"/>
    <mergeCell ref="C5:C6"/>
    <mergeCell ref="D5:D6"/>
    <mergeCell ref="G5:G6"/>
    <mergeCell ref="I5:I6"/>
    <mergeCell ref="J5:J6"/>
    <mergeCell ref="A1:AI1"/>
    <mergeCell ref="A2:AI2"/>
    <mergeCell ref="A3:E3"/>
    <mergeCell ref="G3:K3"/>
    <mergeCell ref="M3:Q3"/>
    <mergeCell ref="S3:W3"/>
    <mergeCell ref="Y3:AC3"/>
    <mergeCell ref="AE3:AI3"/>
  </mergeCells>
  <printOptions horizontalCentered="1" verticalCentered="1"/>
  <pageMargins left="0.25" right="0.25" top="0.5" bottom="0.5" header="0" footer="0"/>
  <pageSetup scale="42" orientation="landscape"/>
  <headerFooter>
    <oddFooter xml:space="preserve">&amp;L&amp;6                         This template was created by the SBDC SD and is licensed for use by the organization listed above.   (c) SBDC SD.  Available at SBDCTools.com&amp;R&amp;"Arial,Bold"&amp;8&amp;D     &amp;T    &amp;10   &amp;"Arial,Regular"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vt:lpstr>
      <vt:lpstr>BS</vt:lpstr>
      <vt:lpstr>P&amp;L</vt:lpstr>
      <vt:lpstr>Loans</vt:lpstr>
      <vt:lpstr>CF</vt:lpstr>
      <vt:lpstr>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Townsend</dc:creator>
  <cp:lastModifiedBy>Renee Townsend</cp:lastModifiedBy>
  <dcterms:created xsi:type="dcterms:W3CDTF">2017-01-06T02:42:14Z</dcterms:created>
  <dcterms:modified xsi:type="dcterms:W3CDTF">2017-01-06T04:04:32Z</dcterms:modified>
</cp:coreProperties>
</file>